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1"/>
  </bookViews>
  <sheets>
    <sheet name="Readme" sheetId="1" r:id="rId1"/>
    <sheet name="raw" sheetId="2" r:id="rId2"/>
    <sheet name="reeval" sheetId="3" r:id="rId3"/>
  </sheets>
  <definedNames/>
  <calcPr fullCalcOnLoad="1"/>
</workbook>
</file>

<file path=xl/sharedStrings.xml><?xml version="1.0" encoding="utf-8"?>
<sst xmlns="http://schemas.openxmlformats.org/spreadsheetml/2006/main" count="13783" uniqueCount="469">
  <si>
    <t>PermitID</t>
  </si>
  <si>
    <t>DB</t>
  </si>
  <si>
    <t>Name</t>
  </si>
  <si>
    <t>Address</t>
  </si>
  <si>
    <t>City</t>
  </si>
  <si>
    <t>State</t>
  </si>
  <si>
    <t>ZIP</t>
  </si>
  <si>
    <t>Status</t>
  </si>
  <si>
    <t>Designation</t>
  </si>
  <si>
    <t>Ownership</t>
  </si>
  <si>
    <t>PIPE</t>
  </si>
  <si>
    <t>Desc</t>
  </si>
  <si>
    <t>PARAMTR</t>
  </si>
  <si>
    <t>MONLOCN</t>
  </si>
  <si>
    <t>PERIOD</t>
  </si>
  <si>
    <t>DATE</t>
  </si>
  <si>
    <t>C1_VALQ</t>
  </si>
  <si>
    <t>C1_VALUE</t>
  </si>
  <si>
    <t>C1_UNIT</t>
  </si>
  <si>
    <t>C1_LSENSE</t>
  </si>
  <si>
    <t>C1_LVAL</t>
  </si>
  <si>
    <t>C1_LUNIT</t>
  </si>
  <si>
    <t>C1_LTYPE</t>
  </si>
  <si>
    <t>C1_VLEVEL</t>
  </si>
  <si>
    <t>C1_VCODE</t>
  </si>
  <si>
    <t>C1_RNCCODE</t>
  </si>
  <si>
    <t>C1_RNCRSLVD</t>
  </si>
  <si>
    <t>C2_VALQ</t>
  </si>
  <si>
    <t>C2_VALUE</t>
  </si>
  <si>
    <t>C2_UNIT</t>
  </si>
  <si>
    <t>C2_LSENSE</t>
  </si>
  <si>
    <t>C2_LVAL</t>
  </si>
  <si>
    <t>C2_LUNIT</t>
  </si>
  <si>
    <t>C2_LTYPE</t>
  </si>
  <si>
    <t>C2_VLEVEL</t>
  </si>
  <si>
    <t>C2_VCODE</t>
  </si>
  <si>
    <t>C2_RNCCODE</t>
  </si>
  <si>
    <t>C2_RNCRSLVD</t>
  </si>
  <si>
    <t>C3_VALQ</t>
  </si>
  <si>
    <t>C3_VALUE</t>
  </si>
  <si>
    <t>C3_UNIT</t>
  </si>
  <si>
    <t>C3_LSENSE</t>
  </si>
  <si>
    <t>C3_LVAL</t>
  </si>
  <si>
    <t>C3_LUNIT</t>
  </si>
  <si>
    <t>C3_LTYPE</t>
  </si>
  <si>
    <t>C3_VLEVEL</t>
  </si>
  <si>
    <t>C3_VCODE</t>
  </si>
  <si>
    <t>C3_RNCCODE</t>
  </si>
  <si>
    <t>C3_RNCRSLVD</t>
  </si>
  <si>
    <t>Q1_VALQ</t>
  </si>
  <si>
    <t>Q1_VALUE</t>
  </si>
  <si>
    <t>Q1_UNIT</t>
  </si>
  <si>
    <t>Q1_LSENSE</t>
  </si>
  <si>
    <t>Q1_LVAL</t>
  </si>
  <si>
    <t>Q1_LUNIT</t>
  </si>
  <si>
    <t>Q1_LTYPE</t>
  </si>
  <si>
    <t>Q1_VLEVEL</t>
  </si>
  <si>
    <t>Q1_VCODE</t>
  </si>
  <si>
    <t>Q1_RNCCODE</t>
  </si>
  <si>
    <t>Q1_RNCRSLVD</t>
  </si>
  <si>
    <t>Q2_VALQ</t>
  </si>
  <si>
    <t>Q2_VALUE</t>
  </si>
  <si>
    <t>Q2_UNIT</t>
  </si>
  <si>
    <t>Q2_LSENSE</t>
  </si>
  <si>
    <t>Q2_LVAL</t>
  </si>
  <si>
    <t>Q2_LUNIT</t>
  </si>
  <si>
    <t>Q2_LTYPE</t>
  </si>
  <si>
    <t>Q2_VLEVEL</t>
  </si>
  <si>
    <t>Q2_VCODE</t>
  </si>
  <si>
    <t>Q2_RNCCODE</t>
  </si>
  <si>
    <t>Q2_RNCRSLVD</t>
  </si>
  <si>
    <t>VIOL_LEVEL</t>
  </si>
  <si>
    <t>VIOL_CODE</t>
  </si>
  <si>
    <t>RNC_CODE</t>
  </si>
  <si>
    <t>RNC_RESOLVED</t>
  </si>
  <si>
    <t>MA0101893</t>
  </si>
  <si>
    <t>ICIS-NPDES</t>
  </si>
  <si>
    <t>WAREHAM W P C F</t>
  </si>
  <si>
    <t>6 TONY LANE</t>
  </si>
  <si>
    <t>WAREHAM</t>
  </si>
  <si>
    <t>MA</t>
  </si>
  <si>
    <t>02571</t>
  </si>
  <si>
    <t>Effective</t>
  </si>
  <si>
    <t>Major</t>
  </si>
  <si>
    <t>Municipal or water district</t>
  </si>
  <si>
    <t>001</t>
  </si>
  <si>
    <t/>
  </si>
  <si>
    <t>00600</t>
  </si>
  <si>
    <t>Nitrogen, total (as N)</t>
  </si>
  <si>
    <t>1</t>
  </si>
  <si>
    <t>Effluent gross</t>
  </si>
  <si>
    <t>20050731</t>
  </si>
  <si>
    <t>9.15</t>
  </si>
  <si>
    <t>MG/L</t>
  </si>
  <si>
    <t>avg</t>
  </si>
  <si>
    <t>110.6</t>
  </si>
  <si>
    <t>LBS/DAY</t>
  </si>
  <si>
    <t>20050831</t>
  </si>
  <si>
    <t>10.76</t>
  </si>
  <si>
    <t>130.12</t>
  </si>
  <si>
    <t>20050930</t>
  </si>
  <si>
    <t>8.68</t>
  </si>
  <si>
    <t>104.2</t>
  </si>
  <si>
    <t>20051031</t>
  </si>
  <si>
    <t>5.9</t>
  </si>
  <si>
    <t>56.3</t>
  </si>
  <si>
    <t>20051130</t>
  </si>
  <si>
    <t>6.64</t>
  </si>
  <si>
    <t>61.7</t>
  </si>
  <si>
    <t>20051231</t>
  </si>
  <si>
    <t>6.6</t>
  </si>
  <si>
    <t>81.4</t>
  </si>
  <si>
    <t>20060131</t>
  </si>
  <si>
    <t>5.8</t>
  </si>
  <si>
    <t>69.6</t>
  </si>
  <si>
    <t>20060228</t>
  </si>
  <si>
    <t>4.84</t>
  </si>
  <si>
    <t>56</t>
  </si>
  <si>
    <t>20060331</t>
  </si>
  <si>
    <t>4.74</t>
  </si>
  <si>
    <t>51.6</t>
  </si>
  <si>
    <t>20060430</t>
  </si>
  <si>
    <t>3.7</t>
  </si>
  <si>
    <t>&lt;=</t>
  </si>
  <si>
    <t>4</t>
  </si>
  <si>
    <t>37.3</t>
  </si>
  <si>
    <t>51</t>
  </si>
  <si>
    <t>20060531</t>
  </si>
  <si>
    <t>4.1</t>
  </si>
  <si>
    <t>effluent</t>
  </si>
  <si>
    <t>E90</t>
  </si>
  <si>
    <t>0</t>
  </si>
  <si>
    <t>38</t>
  </si>
  <si>
    <t>20060630</t>
  </si>
  <si>
    <t>3.3</t>
  </si>
  <si>
    <t>36.7</t>
  </si>
  <si>
    <t>20060731</t>
  </si>
  <si>
    <t>3</t>
  </si>
  <si>
    <t>28</t>
  </si>
  <si>
    <t>20060831</t>
  </si>
  <si>
    <t>1.6</t>
  </si>
  <si>
    <t>13.1</t>
  </si>
  <si>
    <t>20060930</t>
  </si>
  <si>
    <t>1.3</t>
  </si>
  <si>
    <t>11.5</t>
  </si>
  <si>
    <t>20061031</t>
  </si>
  <si>
    <t>2.2</t>
  </si>
  <si>
    <t>18</t>
  </si>
  <si>
    <t>20061130</t>
  </si>
  <si>
    <t>6.68</t>
  </si>
  <si>
    <t>56.8</t>
  </si>
  <si>
    <t>20061231</t>
  </si>
  <si>
    <t>6.03</t>
  </si>
  <si>
    <t>50.2</t>
  </si>
  <si>
    <t>20070131</t>
  </si>
  <si>
    <t>6.3</t>
  </si>
  <si>
    <t>52.2</t>
  </si>
  <si>
    <t>20070228</t>
  </si>
  <si>
    <t>53.9</t>
  </si>
  <si>
    <t>20070331</t>
  </si>
  <si>
    <t>4.7</t>
  </si>
  <si>
    <t>38.8</t>
  </si>
  <si>
    <t>20070430</t>
  </si>
  <si>
    <t>33</t>
  </si>
  <si>
    <t>20070531</t>
  </si>
  <si>
    <t>3.8</t>
  </si>
  <si>
    <t>32</t>
  </si>
  <si>
    <t>20070630</t>
  </si>
  <si>
    <t>4.2</t>
  </si>
  <si>
    <t>34.5</t>
  </si>
  <si>
    <t>20070731</t>
  </si>
  <si>
    <t>3.07</t>
  </si>
  <si>
    <t>25.1</t>
  </si>
  <si>
    <t>20070831</t>
  </si>
  <si>
    <t>3.36</t>
  </si>
  <si>
    <t>27.5</t>
  </si>
  <si>
    <t>20070930</t>
  </si>
  <si>
    <t>2.7</t>
  </si>
  <si>
    <t>22.1</t>
  </si>
  <si>
    <t>20071031</t>
  </si>
  <si>
    <t>2.12</t>
  </si>
  <si>
    <t>17.29</t>
  </si>
  <si>
    <t>20071130</t>
  </si>
  <si>
    <t>8.1</t>
  </si>
  <si>
    <t>65.1</t>
  </si>
  <si>
    <t>20071231</t>
  </si>
  <si>
    <t>7.03</t>
  </si>
  <si>
    <t>56.2</t>
  </si>
  <si>
    <t>20080131</t>
  </si>
  <si>
    <t>7.38</t>
  </si>
  <si>
    <t>58.5</t>
  </si>
  <si>
    <t>20080229</t>
  </si>
  <si>
    <t>7</t>
  </si>
  <si>
    <t>54.9</t>
  </si>
  <si>
    <t>20080331</t>
  </si>
  <si>
    <t>5.1</t>
  </si>
  <si>
    <t>40.1</t>
  </si>
  <si>
    <t>20080430</t>
  </si>
  <si>
    <t>2</t>
  </si>
  <si>
    <t>23.3</t>
  </si>
  <si>
    <t>RNC</t>
  </si>
  <si>
    <t>D90</t>
  </si>
  <si>
    <t>N</t>
  </si>
  <si>
    <t>20080531</t>
  </si>
  <si>
    <t>31.9</t>
  </si>
  <si>
    <t>20080630</t>
  </si>
  <si>
    <t>26.9</t>
  </si>
  <si>
    <t>20080731</t>
  </si>
  <si>
    <t>30.1</t>
  </si>
  <si>
    <t>52</t>
  </si>
  <si>
    <t>20080831</t>
  </si>
  <si>
    <t>10.5</t>
  </si>
  <si>
    <t>20080930</t>
  </si>
  <si>
    <t>1.5</t>
  </si>
  <si>
    <t>11.7</t>
  </si>
  <si>
    <t>20081031</t>
  </si>
  <si>
    <t>12.1</t>
  </si>
  <si>
    <t>20081130</t>
  </si>
  <si>
    <t>6.5</t>
  </si>
  <si>
    <t>51.5</t>
  </si>
  <si>
    <t>20081231</t>
  </si>
  <si>
    <t>8.38</t>
  </si>
  <si>
    <t>67.7</t>
  </si>
  <si>
    <t>20090131</t>
  </si>
  <si>
    <t>9.8</t>
  </si>
  <si>
    <t>80.5</t>
  </si>
  <si>
    <t>20090228</t>
  </si>
  <si>
    <t>12.9</t>
  </si>
  <si>
    <t>105.6</t>
  </si>
  <si>
    <t>20090331</t>
  </si>
  <si>
    <t>11.2</t>
  </si>
  <si>
    <t>91.2</t>
  </si>
  <si>
    <t>20090430</t>
  </si>
  <si>
    <t>47.4</t>
  </si>
  <si>
    <t>20090531</t>
  </si>
  <si>
    <t>1.8</t>
  </si>
  <si>
    <t>14.6</t>
  </si>
  <si>
    <t>20090630</t>
  </si>
  <si>
    <t>2.1</t>
  </si>
  <si>
    <t>17.1</t>
  </si>
  <si>
    <t>20090731</t>
  </si>
  <si>
    <t>1.2</t>
  </si>
  <si>
    <t>9.9</t>
  </si>
  <si>
    <t>20090831</t>
  </si>
  <si>
    <t>20090930</t>
  </si>
  <si>
    <t>10.7</t>
  </si>
  <si>
    <t>20091031</t>
  </si>
  <si>
    <t>0.96</t>
  </si>
  <si>
    <t>8.44</t>
  </si>
  <si>
    <t>20091130</t>
  </si>
  <si>
    <t>10.11</t>
  </si>
  <si>
    <t>89.51</t>
  </si>
  <si>
    <t>20091231</t>
  </si>
  <si>
    <t>11.92</t>
  </si>
  <si>
    <t>106.1</t>
  </si>
  <si>
    <t>20100131</t>
  </si>
  <si>
    <t>10.86</t>
  </si>
  <si>
    <t>96.6</t>
  </si>
  <si>
    <t>20100228</t>
  </si>
  <si>
    <t>12.7</t>
  </si>
  <si>
    <t>114.1</t>
  </si>
  <si>
    <t>20100331</t>
  </si>
  <si>
    <t>6.1</t>
  </si>
  <si>
    <t>20100430</t>
  </si>
  <si>
    <t>3.17</t>
  </si>
  <si>
    <t>29.9</t>
  </si>
  <si>
    <t>20100531</t>
  </si>
  <si>
    <t>2.26</t>
  </si>
  <si>
    <t>21.4</t>
  </si>
  <si>
    <t>20100630</t>
  </si>
  <si>
    <t>2.67</t>
  </si>
  <si>
    <t>25.6</t>
  </si>
  <si>
    <t>00610</t>
  </si>
  <si>
    <t>Nitrogen, ammonia total (as N)</t>
  </si>
  <si>
    <t>0.758</t>
  </si>
  <si>
    <t>max</t>
  </si>
  <si>
    <t>0.4</t>
  </si>
  <si>
    <t>0.59</t>
  </si>
  <si>
    <t>0.91</t>
  </si>
  <si>
    <t>0.24</t>
  </si>
  <si>
    <t>0.34</t>
  </si>
  <si>
    <t>0.19</t>
  </si>
  <si>
    <t>0.43</t>
  </si>
  <si>
    <t>0.2</t>
  </si>
  <si>
    <t>0.3</t>
  </si>
  <si>
    <t>0.5</t>
  </si>
  <si>
    <t>0.12</t>
  </si>
  <si>
    <t>0.18</t>
  </si>
  <si>
    <t>0.16</t>
  </si>
  <si>
    <t>0.56</t>
  </si>
  <si>
    <t>0.36</t>
  </si>
  <si>
    <t>0.54</t>
  </si>
  <si>
    <t>0.32</t>
  </si>
  <si>
    <t>0.6</t>
  </si>
  <si>
    <t>0.63</t>
  </si>
  <si>
    <t>0.35</t>
  </si>
  <si>
    <t>0.78</t>
  </si>
  <si>
    <t>0.23</t>
  </si>
  <si>
    <t>0.45</t>
  </si>
  <si>
    <t>0.49</t>
  </si>
  <si>
    <t>0.38</t>
  </si>
  <si>
    <t>0.52</t>
  </si>
  <si>
    <t>1.4</t>
  </si>
  <si>
    <t>0.27</t>
  </si>
  <si>
    <t>0.44</t>
  </si>
  <si>
    <t>0.29</t>
  </si>
  <si>
    <t>0.75</t>
  </si>
  <si>
    <t>0.41</t>
  </si>
  <si>
    <t>0.97</t>
  </si>
  <si>
    <t>0.94</t>
  </si>
  <si>
    <t>0.33</t>
  </si>
  <si>
    <t>0.28</t>
  </si>
  <si>
    <t>0.48</t>
  </si>
  <si>
    <t>0.17</t>
  </si>
  <si>
    <t>0.1</t>
  </si>
  <si>
    <t>0.11</t>
  </si>
  <si>
    <t>0.83</t>
  </si>
  <si>
    <t>0.14</t>
  </si>
  <si>
    <t>0.15</t>
  </si>
  <si>
    <t>0.25</t>
  </si>
  <si>
    <t>0.21</t>
  </si>
  <si>
    <t>0.22</t>
  </si>
  <si>
    <t>0.26</t>
  </si>
  <si>
    <t>0.42</t>
  </si>
  <si>
    <t>0.64</t>
  </si>
  <si>
    <t>0.08</t>
  </si>
  <si>
    <t>0.89</t>
  </si>
  <si>
    <t>0.76</t>
  </si>
  <si>
    <t>0.51</t>
  </si>
  <si>
    <t>&lt;</t>
  </si>
  <si>
    <t>3.6</t>
  </si>
  <si>
    <t>8.9</t>
  </si>
  <si>
    <t>50050</t>
  </si>
  <si>
    <t>Flow, in conduit or thru treatment plant</t>
  </si>
  <si>
    <t>1.45</t>
  </si>
  <si>
    <t>MGD</t>
  </si>
  <si>
    <t>1.56</t>
  </si>
  <si>
    <t>2.406</t>
  </si>
  <si>
    <t>5.11</t>
  </si>
  <si>
    <t>1.46</t>
  </si>
  <si>
    <t>4.41</t>
  </si>
  <si>
    <t>1.48</t>
  </si>
  <si>
    <t>4.36</t>
  </si>
  <si>
    <t>4.458</t>
  </si>
  <si>
    <t>1.44</t>
  </si>
  <si>
    <t>5.469</t>
  </si>
  <si>
    <t>1.38</t>
  </si>
  <si>
    <t>4.14</t>
  </si>
  <si>
    <t>4.08</t>
  </si>
  <si>
    <t>1.21</t>
  </si>
  <si>
    <t>4.138</t>
  </si>
  <si>
    <t>1.13</t>
  </si>
  <si>
    <t>4.65</t>
  </si>
  <si>
    <t>1.1</t>
  </si>
  <si>
    <t>4.9</t>
  </si>
  <si>
    <t>1.07</t>
  </si>
  <si>
    <t>4.47</t>
  </si>
  <si>
    <t>4.03</t>
  </si>
  <si>
    <t>1.06</t>
  </si>
  <si>
    <t>3.436</t>
  </si>
  <si>
    <t>1.03</t>
  </si>
  <si>
    <t>1.02</t>
  </si>
  <si>
    <t>4.032</t>
  </si>
  <si>
    <t>3.44</t>
  </si>
  <si>
    <t>0.995</t>
  </si>
  <si>
    <t>4.903</t>
  </si>
  <si>
    <t>0.98</t>
  </si>
  <si>
    <t>5.4</t>
  </si>
  <si>
    <t>0.99</t>
  </si>
  <si>
    <t>4.635</t>
  </si>
  <si>
    <t>1.01</t>
  </si>
  <si>
    <t>5.46</t>
  </si>
  <si>
    <t>4.63</t>
  </si>
  <si>
    <t>0.987</t>
  </si>
  <si>
    <t>5.044</t>
  </si>
  <si>
    <t>1.176</t>
  </si>
  <si>
    <t>1.192</t>
  </si>
  <si>
    <t>0.985</t>
  </si>
  <si>
    <t>1.095</t>
  </si>
  <si>
    <t>0.978</t>
  </si>
  <si>
    <t>0.874</t>
  </si>
  <si>
    <t>0.968</t>
  </si>
  <si>
    <t>0.903</t>
  </si>
  <si>
    <t>0.958</t>
  </si>
  <si>
    <t>1.007</t>
  </si>
  <si>
    <t>0.95</t>
  </si>
  <si>
    <t>1.047</t>
  </si>
  <si>
    <t>0.948</t>
  </si>
  <si>
    <t>1.121</t>
  </si>
  <si>
    <t>0.947</t>
  </si>
  <si>
    <t>1.25</t>
  </si>
  <si>
    <t>0.937</t>
  </si>
  <si>
    <t>1.054</t>
  </si>
  <si>
    <t>0.93</t>
  </si>
  <si>
    <t>1.057</t>
  </si>
  <si>
    <t>0.925</t>
  </si>
  <si>
    <t>1.065</t>
  </si>
  <si>
    <t>1.265</t>
  </si>
  <si>
    <t>0.991</t>
  </si>
  <si>
    <t>1.1092</t>
  </si>
  <si>
    <t>0.897</t>
  </si>
  <si>
    <t>1.2485</t>
  </si>
  <si>
    <t>0.9344</t>
  </si>
  <si>
    <t>1.178</t>
  </si>
  <si>
    <t>1.014</t>
  </si>
  <si>
    <t>1.246</t>
  </si>
  <si>
    <t>1.073</t>
  </si>
  <si>
    <t>1.324</t>
  </si>
  <si>
    <t>1.089</t>
  </si>
  <si>
    <t>1.395</t>
  </si>
  <si>
    <t>D80</t>
  </si>
  <si>
    <t>K</t>
  </si>
  <si>
    <t>0.9531</t>
  </si>
  <si>
    <t>0.931</t>
  </si>
  <si>
    <t>1.042</t>
  </si>
  <si>
    <t>1.0094</t>
  </si>
  <si>
    <t>1.181</t>
  </si>
  <si>
    <t>1.008</t>
  </si>
  <si>
    <t>1.184</t>
  </si>
  <si>
    <t>0.967</t>
  </si>
  <si>
    <t>1.068</t>
  </si>
  <si>
    <t>1.131</t>
  </si>
  <si>
    <t>1.326</t>
  </si>
  <si>
    <t>1.081</t>
  </si>
  <si>
    <t>1.376</t>
  </si>
  <si>
    <t>1.198</t>
  </si>
  <si>
    <t>1.501</t>
  </si>
  <si>
    <t>1.18</t>
  </si>
  <si>
    <t>1.422</t>
  </si>
  <si>
    <t>1.114</t>
  </si>
  <si>
    <t>1.317</t>
  </si>
  <si>
    <t>1.142</t>
  </si>
  <si>
    <t>1.267</t>
  </si>
  <si>
    <t>1.076</t>
  </si>
  <si>
    <t>1.304</t>
  </si>
  <si>
    <t>1.067</t>
  </si>
  <si>
    <t>1.179</t>
  </si>
  <si>
    <t>1.347</t>
  </si>
  <si>
    <t>1.254</t>
  </si>
  <si>
    <t>1.654</t>
  </si>
  <si>
    <t>1.072</t>
  </si>
  <si>
    <t>1.183</t>
  </si>
  <si>
    <t>1.118</t>
  </si>
  <si>
    <t>1.201</t>
  </si>
  <si>
    <t>DATE2</t>
  </si>
  <si>
    <t>c2VAL2</t>
  </si>
  <si>
    <t>limit2</t>
  </si>
  <si>
    <t>lbs-flow</t>
  </si>
  <si>
    <t>vla2</t>
  </si>
  <si>
    <t>date</t>
  </si>
  <si>
    <t>lbs check</t>
  </si>
  <si>
    <t>reported lbs/d</t>
  </si>
  <si>
    <t>flow mgd</t>
  </si>
  <si>
    <t>conc mg/l</t>
  </si>
  <si>
    <t>It is unclear if this is an EPA data entry problem or a town calculation problem.</t>
  </si>
  <si>
    <t>discrepancy</t>
  </si>
  <si>
    <t>Any discrepancy &gt;5% is problematic.</t>
  </si>
  <si>
    <t>Prepared by Dr. Joe Costa</t>
  </si>
  <si>
    <t>Last Revision: 11/30/2010</t>
  </si>
  <si>
    <t xml:space="preserve">Explanation and information about this table at: </t>
  </si>
  <si>
    <t>http://www.buzzardsbay.org/wareham-river-subwatershed.htm</t>
  </si>
  <si>
    <t>send comments to:</t>
  </si>
  <si>
    <t>jcosta@buzzardsbay.org</t>
  </si>
  <si>
    <t>Data downloaded from:</t>
  </si>
  <si>
    <t>http://www.epa-echo.gov/cgi-bin/effluents.cgi?permit=MA0101893</t>
  </si>
  <si>
    <t>On some dates, there is discrepancy between the towns's lbs per day and a re-calc of flows x concentration as reported on EPA website.</t>
  </si>
  <si>
    <t>It is likely the total nitrogen concentrations between April and August 2008 were truncated or rounded, causing the apparent discrepancy</t>
  </si>
  <si>
    <t>days/month</t>
  </si>
  <si>
    <t>avg 2007-09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</si>
</sst>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"/>
    <numFmt numFmtId="166" formatCode="[$-409]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9" fillId="31" borderId="0" xfId="55" applyAlignment="1">
      <alignment/>
    </xf>
    <xf numFmtId="14" fontId="39" fillId="31" borderId="0" xfId="55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28" fillId="26" borderId="0" xfId="39" applyNumberForma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9" fillId="31" borderId="0" xfId="55" applyNumberForma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36" fillId="0" borderId="0" xfId="52" applyAlignment="1" applyProtection="1">
      <alignment/>
      <protection/>
    </xf>
    <xf numFmtId="165" fontId="39" fillId="31" borderId="0" xfId="55" applyNumberFormat="1" applyAlignment="1">
      <alignment/>
    </xf>
    <xf numFmtId="164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WWPCF Total Nitrogen Concentration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765"/>
          <c:w val="0.95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v>Effluent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raw!$S$2:$S$61</c:f>
              <c:strCache/>
            </c:strRef>
          </c:xVal>
          <c:yVal>
            <c:numRef>
              <c:f>raw!$AG$2:$AG$61</c:f>
              <c:numCache/>
            </c:numRef>
          </c:yVal>
          <c:smooth val="0"/>
        </c:ser>
        <c:ser>
          <c:idx val="1"/>
          <c:order val="1"/>
          <c:tx>
            <c:v>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raw!$S$2:$S$61</c:f>
              <c:strCache/>
            </c:strRef>
          </c:xVal>
          <c:yVal>
            <c:numRef>
              <c:f>raw!$AK$2:$AK$61</c:f>
              <c:numCache/>
            </c:numRef>
          </c:yVal>
          <c:smooth val="0"/>
        </c:ser>
        <c:axId val="56498367"/>
        <c:axId val="38723256"/>
      </c:scatterChart>
      <c:valAx>
        <c:axId val="56498367"/>
        <c:scaling>
          <c:orientation val="minMax"/>
          <c:max val="40400"/>
          <c:min val="38500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23256"/>
        <c:crosses val="autoZero"/>
        <c:crossBetween val="midCat"/>
        <c:dispUnits/>
        <c:majorUnit val="365.25"/>
      </c:valAx>
      <c:valAx>
        <c:axId val="38723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PPM (mg/l)</a:t>
                </a:r>
              </a:p>
            </c:rich>
          </c:tx>
          <c:layout>
            <c:manualLayout>
              <c:xMode val="factor"/>
              <c:yMode val="factor"/>
              <c:x val="0.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98367"/>
        <c:crossesAt val="3850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"/>
          <c:y val="0.896"/>
          <c:w val="0.33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Wareham WPCF Avg Monthly Flow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765"/>
          <c:w val="0.9722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v>Effluent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raw!$S$122:$S$181</c:f>
              <c:strCache/>
            </c:strRef>
          </c:xVal>
          <c:yVal>
            <c:numRef>
              <c:f>raw!$BE$122:$BE$181</c:f>
              <c:numCache/>
            </c:numRef>
          </c:yVal>
          <c:smooth val="0"/>
        </c:ser>
        <c:ser>
          <c:idx val="1"/>
          <c:order val="1"/>
          <c:tx>
            <c:v>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raw!$S$122:$S$181</c:f>
              <c:strCache/>
            </c:strRef>
          </c:xVal>
          <c:yVal>
            <c:numRef>
              <c:f>raw!$BI$122:$BI$181</c:f>
              <c:numCache/>
            </c:numRef>
          </c:yVal>
          <c:smooth val="0"/>
        </c:ser>
        <c:axId val="12964985"/>
        <c:axId val="49576002"/>
      </c:scatterChart>
      <c:valAx>
        <c:axId val="12964985"/>
        <c:scaling>
          <c:orientation val="minMax"/>
          <c:max val="40400"/>
          <c:min val="38500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76002"/>
        <c:crosses val="autoZero"/>
        <c:crossBetween val="midCat"/>
        <c:dispUnits/>
        <c:majorUnit val="365.25"/>
      </c:valAx>
      <c:valAx>
        <c:axId val="49576002"/>
        <c:scaling>
          <c:orientation val="minMax"/>
          <c:max val="1.6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Flow (MGD)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64985"/>
        <c:crossesAt val="3850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"/>
          <c:y val="0.896"/>
          <c:w val="0.33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WWPCF Daily Nitrogen Loading (Pounds)</a:t>
            </a:r>
          </a:p>
        </c:rich>
      </c:tx>
      <c:layout>
        <c:manualLayout>
          <c:xMode val="factor"/>
          <c:yMode val="factor"/>
          <c:x val="0.087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765"/>
          <c:w val="0.9872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v>Effluent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raw!$S$2:$S$61</c:f>
              <c:strCache/>
            </c:strRef>
          </c:xVal>
          <c:yVal>
            <c:numRef>
              <c:f>raw!$BE$2:$BE$61</c:f>
              <c:numCache/>
            </c:numRef>
          </c:yVal>
          <c:smooth val="0"/>
        </c:ser>
        <c:ser>
          <c:idx val="1"/>
          <c:order val="1"/>
          <c:tx>
            <c:v>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raw!$S$2:$S$61</c:f>
              <c:strCache/>
            </c:strRef>
          </c:xVal>
          <c:yVal>
            <c:numRef>
              <c:f>raw!$BI$2:$BI$61</c:f>
              <c:numCache/>
            </c:numRef>
          </c:yVal>
          <c:smooth val="0"/>
        </c:ser>
        <c:axId val="43530835"/>
        <c:axId val="56233196"/>
      </c:scatterChart>
      <c:valAx>
        <c:axId val="43530835"/>
        <c:scaling>
          <c:orientation val="minMax"/>
          <c:max val="40400"/>
          <c:min val="38500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33196"/>
        <c:crosses val="autoZero"/>
        <c:crossBetween val="midCat"/>
        <c:dispUnits/>
        <c:majorUnit val="365.25"/>
      </c:valAx>
      <c:valAx>
        <c:axId val="56233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LBS per day</a:t>
                </a:r>
              </a:p>
            </c:rich>
          </c:tx>
          <c:layout>
            <c:manualLayout>
              <c:xMode val="factor"/>
              <c:yMode val="factor"/>
              <c:x val="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30835"/>
        <c:crossesAt val="3850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"/>
          <c:y val="0.896"/>
          <c:w val="0.33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Wareham WPCF Max Daily Flow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835"/>
          <c:w val="0.9225"/>
          <c:h val="0.774"/>
        </c:manualLayout>
      </c:layout>
      <c:scatterChart>
        <c:scatterStyle val="lineMarker"/>
        <c:varyColors val="0"/>
        <c:ser>
          <c:idx val="0"/>
          <c:order val="0"/>
          <c:tx>
            <c:v>Effluent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raw!$S$122:$S$181</c:f>
              <c:strCache/>
            </c:strRef>
          </c:xVal>
          <c:yVal>
            <c:numRef>
              <c:f>raw!$BR$122:$BR$181</c:f>
              <c:numCache/>
            </c:numRef>
          </c:yVal>
          <c:smooth val="0"/>
        </c:ser>
        <c:axId val="36336717"/>
        <c:axId val="58594998"/>
      </c:scatterChart>
      <c:valAx>
        <c:axId val="36336717"/>
        <c:scaling>
          <c:orientation val="minMax"/>
          <c:max val="40400"/>
          <c:min val="38500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594998"/>
        <c:crosses val="autoZero"/>
        <c:crossBetween val="midCat"/>
        <c:dispUnits/>
        <c:majorUnit val="365.25"/>
      </c:valAx>
      <c:valAx>
        <c:axId val="58594998"/>
        <c:scaling>
          <c:orientation val="minMax"/>
          <c:max val="7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Max Flow for Period (MGD)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336717"/>
        <c:crossesAt val="3850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35"/>
          <c:y val="0.913"/>
          <c:w val="0.189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Flow vs. Concentration, 2007-2010</a:t>
            </a:r>
          </a:p>
        </c:rich>
      </c:tx>
      <c:layout>
        <c:manualLayout>
          <c:xMode val="factor"/>
          <c:yMode val="factor"/>
          <c:x val="-0.0127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90275"/>
          <c:h val="0.6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reeval!$B$20:$B$61</c:f>
              <c:numCache/>
            </c:numRef>
          </c:xVal>
          <c:yVal>
            <c:numRef>
              <c:f>reeval!$C$20:$C$61</c:f>
              <c:numCache/>
            </c:numRef>
          </c:yVal>
          <c:smooth val="0"/>
        </c:ser>
        <c:axId val="57592935"/>
        <c:axId val="48574368"/>
      </c:scatterChart>
      <c:valAx>
        <c:axId val="57592935"/>
        <c:scaling>
          <c:orientation val="minMax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Flow (MGD)
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74368"/>
        <c:crosses val="autoZero"/>
        <c:crossBetween val="midCat"/>
        <c:dispUnits/>
      </c:valAx>
      <c:valAx>
        <c:axId val="4857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 (ppm)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929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0.28075</cdr:x>
      <cdr:y>0.18225</cdr:y>
    </cdr:from>
    <cdr:to>
      <cdr:x>0.892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495300"/>
          <a:ext cx="2790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&amp;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improvements           New Connections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133350</xdr:rowOff>
    </xdr:from>
    <xdr:to>
      <xdr:col>8</xdr:col>
      <xdr:colOff>428625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733425" y="781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21</xdr:row>
      <xdr:rowOff>152400</xdr:rowOff>
    </xdr:from>
    <xdr:to>
      <xdr:col>8</xdr:col>
      <xdr:colOff>333375</xdr:colOff>
      <xdr:row>38</xdr:row>
      <xdr:rowOff>142875</xdr:rowOff>
    </xdr:to>
    <xdr:graphicFrame>
      <xdr:nvGraphicFramePr>
        <xdr:cNvPr id="2" name="Chart 1"/>
        <xdr:cNvGraphicFramePr/>
      </xdr:nvGraphicFramePr>
      <xdr:xfrm>
        <a:off x="638175" y="3876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304800</xdr:colOff>
      <xdr:row>57</xdr:row>
      <xdr:rowOff>152400</xdr:rowOff>
    </xdr:to>
    <xdr:graphicFrame>
      <xdr:nvGraphicFramePr>
        <xdr:cNvPr id="3" name="Chart 1"/>
        <xdr:cNvGraphicFramePr/>
      </xdr:nvGraphicFramePr>
      <xdr:xfrm>
        <a:off x="609600" y="6962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8</xdr:col>
      <xdr:colOff>304800</xdr:colOff>
      <xdr:row>76</xdr:row>
      <xdr:rowOff>152400</xdr:rowOff>
    </xdr:to>
    <xdr:graphicFrame>
      <xdr:nvGraphicFramePr>
        <xdr:cNvPr id="4" name="Chart 1"/>
        <xdr:cNvGraphicFramePr/>
      </xdr:nvGraphicFramePr>
      <xdr:xfrm>
        <a:off x="609600" y="10039350"/>
        <a:ext cx="45720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10</xdr:row>
      <xdr:rowOff>133350</xdr:rowOff>
    </xdr:from>
    <xdr:to>
      <xdr:col>15</xdr:col>
      <xdr:colOff>409575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5915025" y="1809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zzardsbay.org/wareham-river-subwatershed.htm" TargetMode="External" /><Relationship Id="rId2" Type="http://schemas.openxmlformats.org/officeDocument/2006/relationships/hyperlink" Target="mailto:jcosta@buzzardsbay.org" TargetMode="External" /><Relationship Id="rId3" Type="http://schemas.openxmlformats.org/officeDocument/2006/relationships/hyperlink" Target="http://www.epa-echo.gov/cgi-bin/effluents.cgi?permit=MA010189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9.140625" defaultRowHeight="12.75"/>
  <sheetData>
    <row r="1" spans="1:6" ht="12.75">
      <c r="A1" s="5" t="s">
        <v>457</v>
      </c>
      <c r="D1" s="5" t="s">
        <v>461</v>
      </c>
      <c r="F1" s="20" t="s">
        <v>462</v>
      </c>
    </row>
    <row r="2" ht="12.75">
      <c r="A2" s="5" t="s">
        <v>458</v>
      </c>
    </row>
    <row r="4" spans="1:6" ht="12.75">
      <c r="A4" s="5" t="s">
        <v>459</v>
      </c>
      <c r="F4" s="20" t="s">
        <v>460</v>
      </c>
    </row>
    <row r="6" spans="1:4" ht="12.75">
      <c r="A6" s="5" t="s">
        <v>463</v>
      </c>
      <c r="D6" s="20" t="s">
        <v>464</v>
      </c>
    </row>
  </sheetData>
  <sheetProtection/>
  <hyperlinks>
    <hyperlink ref="F4" r:id="rId1" display="http://www.buzzardsbay.org/wareham-river-subwatershed.htm"/>
    <hyperlink ref="F1" r:id="rId2" display="jcosta@buzzardsbay.org"/>
    <hyperlink ref="D6" r:id="rId3" display="http://www.epa-echo.gov/cgi-bin/effluents.cgi?permit=MA010189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81"/>
  <sheetViews>
    <sheetView tabSelected="1" zoomScalePageLayoutView="0" workbookViewId="0" topLeftCell="A1">
      <pane xSplit="1" ySplit="1" topLeftCell="J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1" sqref="AG1:AG65536"/>
    </sheetView>
  </sheetViews>
  <sheetFormatPr defaultColWidth="9.140625" defaultRowHeight="12.75"/>
  <cols>
    <col min="19" max="19" width="11.421875" style="0" customWidth="1"/>
    <col min="33" max="33" width="9.140625" style="10" customWidth="1"/>
    <col min="57" max="57" width="9.140625" style="18" customWidth="1"/>
  </cols>
  <sheetData>
    <row r="1" spans="1:8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</v>
      </c>
      <c r="O1" t="s">
        <v>13</v>
      </c>
      <c r="P1" t="s">
        <v>2</v>
      </c>
      <c r="Q1" t="s">
        <v>14</v>
      </c>
      <c r="R1" t="s">
        <v>15</v>
      </c>
      <c r="S1" t="s">
        <v>444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H1" t="s">
        <v>29</v>
      </c>
      <c r="AI1" t="s">
        <v>30</v>
      </c>
      <c r="AJ1" t="s">
        <v>31</v>
      </c>
      <c r="AK1" t="s">
        <v>445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t="s">
        <v>45</v>
      </c>
      <c r="AZ1" t="s">
        <v>46</v>
      </c>
      <c r="BA1" t="s">
        <v>47</v>
      </c>
      <c r="BB1" t="s">
        <v>48</v>
      </c>
      <c r="BC1" t="s">
        <v>49</v>
      </c>
      <c r="BD1" t="s">
        <v>50</v>
      </c>
      <c r="BE1" s="18" t="s">
        <v>447</v>
      </c>
      <c r="BF1" t="s">
        <v>51</v>
      </c>
      <c r="BG1" t="s">
        <v>52</v>
      </c>
      <c r="BH1" t="s">
        <v>53</v>
      </c>
      <c r="BI1" t="s">
        <v>446</v>
      </c>
      <c r="BJ1" t="s">
        <v>54</v>
      </c>
      <c r="BK1" t="s">
        <v>55</v>
      </c>
      <c r="BL1" t="s">
        <v>56</v>
      </c>
      <c r="BM1" t="s">
        <v>57</v>
      </c>
      <c r="BN1" t="s">
        <v>58</v>
      </c>
      <c r="BO1" t="s">
        <v>59</v>
      </c>
      <c r="BP1" t="s">
        <v>60</v>
      </c>
      <c r="BQ1" t="s">
        <v>61</v>
      </c>
      <c r="BR1" t="s">
        <v>448</v>
      </c>
      <c r="BS1" t="s">
        <v>62</v>
      </c>
      <c r="BT1" t="s">
        <v>63</v>
      </c>
      <c r="BU1" t="s">
        <v>64</v>
      </c>
      <c r="BV1" t="s">
        <v>65</v>
      </c>
      <c r="BW1" t="s">
        <v>66</v>
      </c>
      <c r="BX1" t="s">
        <v>67</v>
      </c>
      <c r="BY1" t="s">
        <v>68</v>
      </c>
      <c r="BZ1" t="s">
        <v>69</v>
      </c>
      <c r="CA1" t="s">
        <v>70</v>
      </c>
      <c r="CB1" t="s">
        <v>71</v>
      </c>
      <c r="CC1" t="s">
        <v>72</v>
      </c>
      <c r="CD1" t="s">
        <v>73</v>
      </c>
      <c r="CE1" t="s">
        <v>74</v>
      </c>
    </row>
    <row r="2" spans="1:83" ht="38.25">
      <c r="A2" t="s">
        <v>75</v>
      </c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M2" t="s">
        <v>87</v>
      </c>
      <c r="N2" s="9" t="s">
        <v>88</v>
      </c>
      <c r="O2" t="s">
        <v>89</v>
      </c>
      <c r="P2" s="9" t="s">
        <v>90</v>
      </c>
      <c r="Q2" t="s">
        <v>89</v>
      </c>
      <c r="R2" t="s">
        <v>91</v>
      </c>
      <c r="S2" s="1">
        <f>DATE(LEFT(R2,4),MID(R2,5,2),RIGHT(R2,2))</f>
        <v>38564</v>
      </c>
      <c r="AF2" t="s">
        <v>92</v>
      </c>
      <c r="AG2" s="10">
        <f>VALUE(AF2)</f>
        <v>9.15</v>
      </c>
      <c r="AH2" t="s">
        <v>93</v>
      </c>
      <c r="AL2" t="s">
        <v>93</v>
      </c>
      <c r="AM2" t="s">
        <v>94</v>
      </c>
      <c r="BD2" t="s">
        <v>95</v>
      </c>
      <c r="BE2" s="18">
        <f>VALUE(BD2)</f>
        <v>110.6</v>
      </c>
      <c r="BF2" t="s">
        <v>96</v>
      </c>
      <c r="BJ2" t="s">
        <v>96</v>
      </c>
      <c r="BK2" t="s">
        <v>94</v>
      </c>
    </row>
    <row r="3" spans="1:83" ht="12.75">
      <c r="A3" t="s">
        <v>75</v>
      </c>
      <c r="K3" t="s">
        <v>85</v>
      </c>
      <c r="M3" t="s">
        <v>87</v>
      </c>
      <c r="O3" t="s">
        <v>89</v>
      </c>
      <c r="Q3" t="s">
        <v>89</v>
      </c>
      <c r="R3" t="s">
        <v>97</v>
      </c>
      <c r="S3" s="1">
        <f aca="true" t="shared" si="0" ref="S3:S66">DATE(LEFT(R3,4),MID(R3,5,2),RIGHT(R3,2))</f>
        <v>38595</v>
      </c>
      <c r="AF3" t="s">
        <v>98</v>
      </c>
      <c r="AG3" s="10">
        <f aca="true" t="shared" si="1" ref="AG3:AG66">VALUE(AF3)</f>
        <v>10.76</v>
      </c>
      <c r="AH3" t="s">
        <v>93</v>
      </c>
      <c r="AL3" t="s">
        <v>93</v>
      </c>
      <c r="AM3" t="s">
        <v>94</v>
      </c>
      <c r="BD3" t="s">
        <v>99</v>
      </c>
      <c r="BE3" s="18">
        <f aca="true" t="shared" si="2" ref="BE3:BE61">VALUE(BD3)</f>
        <v>130.12</v>
      </c>
      <c r="BF3" t="s">
        <v>96</v>
      </c>
      <c r="BJ3" t="s">
        <v>96</v>
      </c>
      <c r="BK3" t="s">
        <v>94</v>
      </c>
    </row>
    <row r="4" spans="1:83" ht="12.75">
      <c r="A4" t="s">
        <v>75</v>
      </c>
      <c r="K4" t="s">
        <v>85</v>
      </c>
      <c r="M4" t="s">
        <v>87</v>
      </c>
      <c r="O4" t="s">
        <v>89</v>
      </c>
      <c r="Q4" t="s">
        <v>89</v>
      </c>
      <c r="R4" t="s">
        <v>100</v>
      </c>
      <c r="S4" s="1">
        <f t="shared" si="0"/>
        <v>38625</v>
      </c>
      <c r="AF4" t="s">
        <v>101</v>
      </c>
      <c r="AG4" s="10">
        <f t="shared" si="1"/>
        <v>8.68</v>
      </c>
      <c r="AH4" t="s">
        <v>93</v>
      </c>
      <c r="AL4" t="s">
        <v>93</v>
      </c>
      <c r="AM4" t="s">
        <v>94</v>
      </c>
      <c r="BD4" t="s">
        <v>102</v>
      </c>
      <c r="BE4" s="18">
        <f t="shared" si="2"/>
        <v>104.2</v>
      </c>
      <c r="BF4" t="s">
        <v>96</v>
      </c>
      <c r="BJ4" t="s">
        <v>96</v>
      </c>
      <c r="BK4" t="s">
        <v>94</v>
      </c>
    </row>
    <row r="5" spans="1:83" ht="12.75">
      <c r="A5" t="s">
        <v>75</v>
      </c>
      <c r="K5" t="s">
        <v>85</v>
      </c>
      <c r="M5" t="s">
        <v>87</v>
      </c>
      <c r="O5" t="s">
        <v>89</v>
      </c>
      <c r="Q5" t="s">
        <v>89</v>
      </c>
      <c r="R5" t="s">
        <v>103</v>
      </c>
      <c r="S5" s="1">
        <f t="shared" si="0"/>
        <v>38656</v>
      </c>
      <c r="AF5" t="s">
        <v>104</v>
      </c>
      <c r="AG5" s="10">
        <f t="shared" si="1"/>
        <v>5.9</v>
      </c>
      <c r="AH5" t="s">
        <v>93</v>
      </c>
      <c r="AL5" t="s">
        <v>93</v>
      </c>
      <c r="AM5" t="s">
        <v>94</v>
      </c>
      <c r="BD5" t="s">
        <v>105</v>
      </c>
      <c r="BE5" s="18">
        <f t="shared" si="2"/>
        <v>56.3</v>
      </c>
      <c r="BF5" t="s">
        <v>96</v>
      </c>
      <c r="BJ5" t="s">
        <v>96</v>
      </c>
      <c r="BK5" t="s">
        <v>94</v>
      </c>
    </row>
    <row r="6" spans="1:83" ht="12.75">
      <c r="A6" t="s">
        <v>75</v>
      </c>
      <c r="K6" t="s">
        <v>85</v>
      </c>
      <c r="M6" t="s">
        <v>87</v>
      </c>
      <c r="O6" t="s">
        <v>89</v>
      </c>
      <c r="Q6" t="s">
        <v>89</v>
      </c>
      <c r="R6" t="s">
        <v>106</v>
      </c>
      <c r="S6" s="1">
        <f t="shared" si="0"/>
        <v>38686</v>
      </c>
      <c r="AF6" t="s">
        <v>107</v>
      </c>
      <c r="AG6" s="10">
        <f t="shared" si="1"/>
        <v>6.64</v>
      </c>
      <c r="AH6" t="s">
        <v>93</v>
      </c>
      <c r="AL6" t="s">
        <v>93</v>
      </c>
      <c r="AM6" t="s">
        <v>94</v>
      </c>
      <c r="BD6" t="s">
        <v>108</v>
      </c>
      <c r="BE6" s="18">
        <f t="shared" si="2"/>
        <v>61.7</v>
      </c>
      <c r="BF6" t="s">
        <v>96</v>
      </c>
      <c r="BJ6" t="s">
        <v>96</v>
      </c>
      <c r="BK6" t="s">
        <v>94</v>
      </c>
    </row>
    <row r="7" spans="1:83" ht="12.75">
      <c r="A7" t="s">
        <v>75</v>
      </c>
      <c r="K7" t="s">
        <v>85</v>
      </c>
      <c r="M7" t="s">
        <v>87</v>
      </c>
      <c r="O7" t="s">
        <v>89</v>
      </c>
      <c r="Q7" t="s">
        <v>89</v>
      </c>
      <c r="R7" t="s">
        <v>109</v>
      </c>
      <c r="S7" s="1">
        <f t="shared" si="0"/>
        <v>38717</v>
      </c>
      <c r="AF7" t="s">
        <v>110</v>
      </c>
      <c r="AG7" s="10">
        <f t="shared" si="1"/>
        <v>6.6</v>
      </c>
      <c r="AH7" t="s">
        <v>93</v>
      </c>
      <c r="AL7" t="s">
        <v>93</v>
      </c>
      <c r="AM7" t="s">
        <v>94</v>
      </c>
      <c r="BD7" t="s">
        <v>111</v>
      </c>
      <c r="BE7" s="18">
        <f t="shared" si="2"/>
        <v>81.4</v>
      </c>
      <c r="BF7" t="s">
        <v>96</v>
      </c>
      <c r="BJ7" t="s">
        <v>96</v>
      </c>
      <c r="BK7" t="s">
        <v>94</v>
      </c>
    </row>
    <row r="8" spans="1:83" ht="12.75">
      <c r="A8" t="s">
        <v>75</v>
      </c>
      <c r="K8" t="s">
        <v>85</v>
      </c>
      <c r="M8" t="s">
        <v>87</v>
      </c>
      <c r="O8" t="s">
        <v>89</v>
      </c>
      <c r="Q8" t="s">
        <v>89</v>
      </c>
      <c r="R8" t="s">
        <v>112</v>
      </c>
      <c r="S8" s="1">
        <f t="shared" si="0"/>
        <v>38748</v>
      </c>
      <c r="AF8" t="s">
        <v>113</v>
      </c>
      <c r="AG8" s="10">
        <f t="shared" si="1"/>
        <v>5.8</v>
      </c>
      <c r="AH8" t="s">
        <v>93</v>
      </c>
      <c r="AL8" t="s">
        <v>93</v>
      </c>
      <c r="AM8" t="s">
        <v>94</v>
      </c>
      <c r="BD8" t="s">
        <v>114</v>
      </c>
      <c r="BE8" s="18">
        <f t="shared" si="2"/>
        <v>69.6</v>
      </c>
      <c r="BF8" t="s">
        <v>96</v>
      </c>
      <c r="BJ8" t="s">
        <v>96</v>
      </c>
      <c r="BK8" t="s">
        <v>94</v>
      </c>
    </row>
    <row r="9" spans="1:83" ht="12.75">
      <c r="A9" t="s">
        <v>75</v>
      </c>
      <c r="K9" t="s">
        <v>85</v>
      </c>
      <c r="M9" t="s">
        <v>87</v>
      </c>
      <c r="O9" t="s">
        <v>89</v>
      </c>
      <c r="Q9" t="s">
        <v>89</v>
      </c>
      <c r="R9" t="s">
        <v>115</v>
      </c>
      <c r="S9" s="1">
        <f t="shared" si="0"/>
        <v>38776</v>
      </c>
      <c r="AF9" t="s">
        <v>116</v>
      </c>
      <c r="AG9" s="10">
        <f t="shared" si="1"/>
        <v>4.84</v>
      </c>
      <c r="AH9" t="s">
        <v>93</v>
      </c>
      <c r="AL9" t="s">
        <v>93</v>
      </c>
      <c r="AM9" t="s">
        <v>94</v>
      </c>
      <c r="BD9" t="s">
        <v>117</v>
      </c>
      <c r="BE9" s="18">
        <f t="shared" si="2"/>
        <v>56</v>
      </c>
      <c r="BF9" t="s">
        <v>96</v>
      </c>
      <c r="BJ9" t="s">
        <v>96</v>
      </c>
      <c r="BK9" t="s">
        <v>94</v>
      </c>
    </row>
    <row r="10" spans="1:83" ht="12.75">
      <c r="A10" t="s">
        <v>75</v>
      </c>
      <c r="K10" t="s">
        <v>85</v>
      </c>
      <c r="M10" t="s">
        <v>87</v>
      </c>
      <c r="O10" t="s">
        <v>89</v>
      </c>
      <c r="Q10" t="s">
        <v>89</v>
      </c>
      <c r="R10" t="s">
        <v>118</v>
      </c>
      <c r="S10" s="1">
        <f t="shared" si="0"/>
        <v>38807</v>
      </c>
      <c r="AF10" t="s">
        <v>119</v>
      </c>
      <c r="AG10" s="10">
        <f t="shared" si="1"/>
        <v>4.74</v>
      </c>
      <c r="AH10" t="s">
        <v>93</v>
      </c>
      <c r="AL10" t="s">
        <v>93</v>
      </c>
      <c r="AM10" t="s">
        <v>94</v>
      </c>
      <c r="BD10" t="s">
        <v>120</v>
      </c>
      <c r="BE10" s="18">
        <f t="shared" si="2"/>
        <v>51.6</v>
      </c>
      <c r="BF10" t="s">
        <v>96</v>
      </c>
      <c r="BJ10" t="s">
        <v>96</v>
      </c>
      <c r="BK10" t="s">
        <v>94</v>
      </c>
    </row>
    <row r="11" spans="1:83" ht="12.75">
      <c r="A11" t="s">
        <v>75</v>
      </c>
      <c r="K11" t="s">
        <v>85</v>
      </c>
      <c r="M11" t="s">
        <v>87</v>
      </c>
      <c r="O11" t="s">
        <v>89</v>
      </c>
      <c r="Q11" t="s">
        <v>89</v>
      </c>
      <c r="R11" t="s">
        <v>121</v>
      </c>
      <c r="S11" s="1">
        <f t="shared" si="0"/>
        <v>38837</v>
      </c>
      <c r="AF11" t="s">
        <v>122</v>
      </c>
      <c r="AG11" s="10">
        <f t="shared" si="1"/>
        <v>3.7</v>
      </c>
      <c r="AH11" t="s">
        <v>93</v>
      </c>
      <c r="AI11" t="s">
        <v>123</v>
      </c>
      <c r="AJ11" t="s">
        <v>124</v>
      </c>
      <c r="AK11">
        <f aca="true" t="shared" si="3" ref="AK11:AK17">IF(AJ11&gt;"",VALUE(AJ11),NA())</f>
        <v>4</v>
      </c>
      <c r="AL11" t="s">
        <v>93</v>
      </c>
      <c r="AM11" t="s">
        <v>94</v>
      </c>
      <c r="BD11" t="s">
        <v>125</v>
      </c>
      <c r="BE11" s="18">
        <f t="shared" si="2"/>
        <v>37.3</v>
      </c>
      <c r="BF11" t="s">
        <v>96</v>
      </c>
      <c r="BG11" t="s">
        <v>123</v>
      </c>
      <c r="BH11" t="s">
        <v>126</v>
      </c>
      <c r="BI11">
        <f aca="true" t="shared" si="4" ref="BI11:BI61">VALUE(BH11)</f>
        <v>51</v>
      </c>
      <c r="BJ11" t="s">
        <v>96</v>
      </c>
      <c r="BK11" t="s">
        <v>94</v>
      </c>
    </row>
    <row r="12" spans="1:83" ht="12.75">
      <c r="A12" t="s">
        <v>75</v>
      </c>
      <c r="K12" t="s">
        <v>85</v>
      </c>
      <c r="M12" t="s">
        <v>87</v>
      </c>
      <c r="O12" t="s">
        <v>89</v>
      </c>
      <c r="Q12" t="s">
        <v>89</v>
      </c>
      <c r="R12" t="s">
        <v>127</v>
      </c>
      <c r="S12" s="1">
        <f t="shared" si="0"/>
        <v>38868</v>
      </c>
      <c r="AF12" t="s">
        <v>128</v>
      </c>
      <c r="AG12" s="10">
        <f t="shared" si="1"/>
        <v>4.1</v>
      </c>
      <c r="AH12" t="s">
        <v>93</v>
      </c>
      <c r="AI12" t="s">
        <v>123</v>
      </c>
      <c r="AJ12" t="s">
        <v>124</v>
      </c>
      <c r="AK12">
        <f t="shared" si="3"/>
        <v>4</v>
      </c>
      <c r="AL12" t="s">
        <v>93</v>
      </c>
      <c r="AM12" t="s">
        <v>94</v>
      </c>
      <c r="AN12" t="s">
        <v>129</v>
      </c>
      <c r="AO12" t="s">
        <v>130</v>
      </c>
      <c r="AQ12" t="s">
        <v>131</v>
      </c>
      <c r="BD12" t="s">
        <v>132</v>
      </c>
      <c r="BE12" s="18">
        <f t="shared" si="2"/>
        <v>38</v>
      </c>
      <c r="BF12" t="s">
        <v>96</v>
      </c>
      <c r="BG12" t="s">
        <v>123</v>
      </c>
      <c r="BH12" t="s">
        <v>126</v>
      </c>
      <c r="BI12">
        <f t="shared" si="4"/>
        <v>51</v>
      </c>
      <c r="BJ12" t="s">
        <v>96</v>
      </c>
      <c r="BK12" t="s">
        <v>94</v>
      </c>
    </row>
    <row r="13" spans="1:83" ht="12.75">
      <c r="A13" t="s">
        <v>75</v>
      </c>
      <c r="K13" t="s">
        <v>85</v>
      </c>
      <c r="M13" t="s">
        <v>87</v>
      </c>
      <c r="O13" t="s">
        <v>89</v>
      </c>
      <c r="Q13" t="s">
        <v>89</v>
      </c>
      <c r="R13" t="s">
        <v>133</v>
      </c>
      <c r="S13" s="1">
        <f t="shared" si="0"/>
        <v>38898</v>
      </c>
      <c r="AF13" t="s">
        <v>134</v>
      </c>
      <c r="AG13" s="10">
        <f t="shared" si="1"/>
        <v>3.3</v>
      </c>
      <c r="AH13" t="s">
        <v>93</v>
      </c>
      <c r="AI13" t="s">
        <v>123</v>
      </c>
      <c r="AJ13" t="s">
        <v>124</v>
      </c>
      <c r="AK13">
        <f t="shared" si="3"/>
        <v>4</v>
      </c>
      <c r="AL13" t="s">
        <v>93</v>
      </c>
      <c r="AM13" t="s">
        <v>94</v>
      </c>
      <c r="BD13" t="s">
        <v>135</v>
      </c>
      <c r="BE13" s="18">
        <f t="shared" si="2"/>
        <v>36.7</v>
      </c>
      <c r="BF13" t="s">
        <v>96</v>
      </c>
      <c r="BG13" t="s">
        <v>123</v>
      </c>
      <c r="BH13" t="s">
        <v>126</v>
      </c>
      <c r="BI13">
        <f t="shared" si="4"/>
        <v>51</v>
      </c>
      <c r="BJ13" t="s">
        <v>96</v>
      </c>
      <c r="BK13" t="s">
        <v>94</v>
      </c>
    </row>
    <row r="14" spans="1:83" ht="12.75">
      <c r="A14" t="s">
        <v>75</v>
      </c>
      <c r="K14" t="s">
        <v>85</v>
      </c>
      <c r="M14" t="s">
        <v>87</v>
      </c>
      <c r="O14" t="s">
        <v>89</v>
      </c>
      <c r="Q14" t="s">
        <v>89</v>
      </c>
      <c r="R14" t="s">
        <v>136</v>
      </c>
      <c r="S14" s="1">
        <f t="shared" si="0"/>
        <v>38929</v>
      </c>
      <c r="AF14" t="s">
        <v>137</v>
      </c>
      <c r="AG14" s="10">
        <f t="shared" si="1"/>
        <v>3</v>
      </c>
      <c r="AH14" t="s">
        <v>93</v>
      </c>
      <c r="AI14" t="s">
        <v>123</v>
      </c>
      <c r="AJ14" t="s">
        <v>124</v>
      </c>
      <c r="AK14">
        <f t="shared" si="3"/>
        <v>4</v>
      </c>
      <c r="AL14" t="s">
        <v>93</v>
      </c>
      <c r="AM14" t="s">
        <v>94</v>
      </c>
      <c r="BD14" t="s">
        <v>138</v>
      </c>
      <c r="BE14" s="18">
        <f t="shared" si="2"/>
        <v>28</v>
      </c>
      <c r="BF14" t="s">
        <v>96</v>
      </c>
      <c r="BG14" t="s">
        <v>123</v>
      </c>
      <c r="BH14" t="s">
        <v>126</v>
      </c>
      <c r="BI14">
        <f t="shared" si="4"/>
        <v>51</v>
      </c>
      <c r="BJ14" t="s">
        <v>96</v>
      </c>
      <c r="BK14" t="s">
        <v>94</v>
      </c>
    </row>
    <row r="15" spans="1:83" ht="12.75">
      <c r="A15" t="s">
        <v>75</v>
      </c>
      <c r="K15" t="s">
        <v>85</v>
      </c>
      <c r="M15" t="s">
        <v>87</v>
      </c>
      <c r="O15" t="s">
        <v>89</v>
      </c>
      <c r="Q15" t="s">
        <v>89</v>
      </c>
      <c r="R15" t="s">
        <v>139</v>
      </c>
      <c r="S15" s="1">
        <f t="shared" si="0"/>
        <v>38960</v>
      </c>
      <c r="AF15" t="s">
        <v>140</v>
      </c>
      <c r="AG15" s="10">
        <f t="shared" si="1"/>
        <v>1.6</v>
      </c>
      <c r="AH15" t="s">
        <v>93</v>
      </c>
      <c r="AI15" t="s">
        <v>123</v>
      </c>
      <c r="AJ15" t="s">
        <v>124</v>
      </c>
      <c r="AK15">
        <f t="shared" si="3"/>
        <v>4</v>
      </c>
      <c r="AL15" t="s">
        <v>93</v>
      </c>
      <c r="AM15" t="s">
        <v>94</v>
      </c>
      <c r="BD15" t="s">
        <v>141</v>
      </c>
      <c r="BE15" s="18">
        <f t="shared" si="2"/>
        <v>13.1</v>
      </c>
      <c r="BF15" t="s">
        <v>96</v>
      </c>
      <c r="BG15" t="s">
        <v>123</v>
      </c>
      <c r="BH15" t="s">
        <v>126</v>
      </c>
      <c r="BI15">
        <f t="shared" si="4"/>
        <v>51</v>
      </c>
      <c r="BJ15" t="s">
        <v>96</v>
      </c>
      <c r="BK15" t="s">
        <v>94</v>
      </c>
    </row>
    <row r="16" spans="1:83" ht="12.75">
      <c r="A16" t="s">
        <v>75</v>
      </c>
      <c r="K16" t="s">
        <v>85</v>
      </c>
      <c r="M16" t="s">
        <v>87</v>
      </c>
      <c r="O16" t="s">
        <v>89</v>
      </c>
      <c r="Q16" t="s">
        <v>89</v>
      </c>
      <c r="R16" t="s">
        <v>142</v>
      </c>
      <c r="S16" s="1">
        <f t="shared" si="0"/>
        <v>38990</v>
      </c>
      <c r="AF16" t="s">
        <v>143</v>
      </c>
      <c r="AG16" s="10">
        <f t="shared" si="1"/>
        <v>1.3</v>
      </c>
      <c r="AH16" t="s">
        <v>93</v>
      </c>
      <c r="AI16" t="s">
        <v>123</v>
      </c>
      <c r="AJ16" t="s">
        <v>124</v>
      </c>
      <c r="AK16">
        <f t="shared" si="3"/>
        <v>4</v>
      </c>
      <c r="AL16" t="s">
        <v>93</v>
      </c>
      <c r="AM16" t="s">
        <v>94</v>
      </c>
      <c r="BD16" t="s">
        <v>144</v>
      </c>
      <c r="BE16" s="18">
        <f t="shared" si="2"/>
        <v>11.5</v>
      </c>
      <c r="BF16" t="s">
        <v>96</v>
      </c>
      <c r="BG16" t="s">
        <v>123</v>
      </c>
      <c r="BH16" t="s">
        <v>126</v>
      </c>
      <c r="BI16">
        <f t="shared" si="4"/>
        <v>51</v>
      </c>
      <c r="BJ16" t="s">
        <v>96</v>
      </c>
      <c r="BK16" t="s">
        <v>94</v>
      </c>
    </row>
    <row r="17" spans="1:83" ht="12.75">
      <c r="A17" t="s">
        <v>75</v>
      </c>
      <c r="K17" t="s">
        <v>85</v>
      </c>
      <c r="M17" t="s">
        <v>87</v>
      </c>
      <c r="O17" t="s">
        <v>89</v>
      </c>
      <c r="Q17" t="s">
        <v>89</v>
      </c>
      <c r="R17" t="s">
        <v>145</v>
      </c>
      <c r="S17" s="1">
        <f t="shared" si="0"/>
        <v>39021</v>
      </c>
      <c r="AF17" t="s">
        <v>146</v>
      </c>
      <c r="AG17" s="10">
        <f t="shared" si="1"/>
        <v>2.2</v>
      </c>
      <c r="AH17" t="s">
        <v>93</v>
      </c>
      <c r="AI17" t="s">
        <v>123</v>
      </c>
      <c r="AJ17" t="s">
        <v>124</v>
      </c>
      <c r="AK17">
        <f t="shared" si="3"/>
        <v>4</v>
      </c>
      <c r="AL17" t="s">
        <v>93</v>
      </c>
      <c r="AM17" t="s">
        <v>94</v>
      </c>
      <c r="BD17" t="s">
        <v>147</v>
      </c>
      <c r="BE17" s="18">
        <f t="shared" si="2"/>
        <v>18</v>
      </c>
      <c r="BF17" t="s">
        <v>96</v>
      </c>
      <c r="BG17" t="s">
        <v>123</v>
      </c>
      <c r="BH17" t="s">
        <v>126</v>
      </c>
      <c r="BI17">
        <f t="shared" si="4"/>
        <v>51</v>
      </c>
      <c r="BJ17" t="s">
        <v>96</v>
      </c>
      <c r="BK17" t="s">
        <v>94</v>
      </c>
    </row>
    <row r="18" spans="1:83" ht="12.75">
      <c r="A18" t="s">
        <v>75</v>
      </c>
      <c r="K18" t="s">
        <v>85</v>
      </c>
      <c r="M18" t="s">
        <v>87</v>
      </c>
      <c r="O18" t="s">
        <v>89</v>
      </c>
      <c r="Q18" t="s">
        <v>89</v>
      </c>
      <c r="R18" t="s">
        <v>148</v>
      </c>
      <c r="S18" s="1">
        <f t="shared" si="0"/>
        <v>39051</v>
      </c>
      <c r="AF18" t="s">
        <v>149</v>
      </c>
      <c r="AG18" s="10">
        <f t="shared" si="1"/>
        <v>6.68</v>
      </c>
      <c r="AH18" t="s">
        <v>93</v>
      </c>
      <c r="AL18" t="s">
        <v>93</v>
      </c>
      <c r="AM18" t="s">
        <v>94</v>
      </c>
      <c r="BD18" t="s">
        <v>150</v>
      </c>
      <c r="BE18" s="18">
        <f t="shared" si="2"/>
        <v>56.8</v>
      </c>
      <c r="BF18" t="s">
        <v>96</v>
      </c>
      <c r="BJ18" t="s">
        <v>96</v>
      </c>
      <c r="BK18" t="s">
        <v>94</v>
      </c>
    </row>
    <row r="19" spans="1:83" ht="12.75">
      <c r="A19" t="s">
        <v>75</v>
      </c>
      <c r="K19" t="s">
        <v>85</v>
      </c>
      <c r="M19" t="s">
        <v>87</v>
      </c>
      <c r="O19" t="s">
        <v>89</v>
      </c>
      <c r="Q19" t="s">
        <v>89</v>
      </c>
      <c r="R19" t="s">
        <v>151</v>
      </c>
      <c r="S19" s="1">
        <f t="shared" si="0"/>
        <v>39082</v>
      </c>
      <c r="AF19" t="s">
        <v>152</v>
      </c>
      <c r="AG19" s="10">
        <f t="shared" si="1"/>
        <v>6.03</v>
      </c>
      <c r="AH19" t="s">
        <v>93</v>
      </c>
      <c r="AL19" t="s">
        <v>93</v>
      </c>
      <c r="AM19" t="s">
        <v>94</v>
      </c>
      <c r="BD19" t="s">
        <v>153</v>
      </c>
      <c r="BE19" s="18">
        <f t="shared" si="2"/>
        <v>50.2</v>
      </c>
      <c r="BF19" t="s">
        <v>96</v>
      </c>
      <c r="BJ19" t="s">
        <v>96</v>
      </c>
      <c r="BK19" t="s">
        <v>94</v>
      </c>
    </row>
    <row r="20" spans="1:83" ht="12.75">
      <c r="A20" t="s">
        <v>75</v>
      </c>
      <c r="K20" t="s">
        <v>85</v>
      </c>
      <c r="M20" t="s">
        <v>87</v>
      </c>
      <c r="O20" t="s">
        <v>89</v>
      </c>
      <c r="Q20" t="s">
        <v>89</v>
      </c>
      <c r="R20" t="s">
        <v>154</v>
      </c>
      <c r="S20" s="1">
        <f t="shared" si="0"/>
        <v>39113</v>
      </c>
      <c r="AF20" t="s">
        <v>155</v>
      </c>
      <c r="AG20" s="10">
        <f t="shared" si="1"/>
        <v>6.3</v>
      </c>
      <c r="AH20" t="s">
        <v>93</v>
      </c>
      <c r="AL20" t="s">
        <v>93</v>
      </c>
      <c r="AM20" t="s">
        <v>94</v>
      </c>
      <c r="BD20" t="s">
        <v>156</v>
      </c>
      <c r="BE20" s="18">
        <f t="shared" si="2"/>
        <v>52.2</v>
      </c>
      <c r="BF20" t="s">
        <v>96</v>
      </c>
      <c r="BJ20" t="s">
        <v>96</v>
      </c>
      <c r="BK20" t="s">
        <v>94</v>
      </c>
    </row>
    <row r="21" spans="1:83" ht="12.75">
      <c r="A21" t="s">
        <v>75</v>
      </c>
      <c r="K21" t="s">
        <v>85</v>
      </c>
      <c r="M21" t="s">
        <v>87</v>
      </c>
      <c r="O21" t="s">
        <v>89</v>
      </c>
      <c r="Q21" t="s">
        <v>89</v>
      </c>
      <c r="R21" t="s">
        <v>157</v>
      </c>
      <c r="S21" s="1">
        <f t="shared" si="0"/>
        <v>39141</v>
      </c>
      <c r="AF21" t="s">
        <v>110</v>
      </c>
      <c r="AG21" s="10">
        <f t="shared" si="1"/>
        <v>6.6</v>
      </c>
      <c r="AH21" t="s">
        <v>93</v>
      </c>
      <c r="AL21" t="s">
        <v>93</v>
      </c>
      <c r="AM21" t="s">
        <v>94</v>
      </c>
      <c r="BD21" t="s">
        <v>158</v>
      </c>
      <c r="BE21" s="18">
        <f t="shared" si="2"/>
        <v>53.9</v>
      </c>
      <c r="BF21" t="s">
        <v>96</v>
      </c>
      <c r="BJ21" t="s">
        <v>96</v>
      </c>
      <c r="BK21" t="s">
        <v>94</v>
      </c>
    </row>
    <row r="22" spans="1:83" ht="12.75">
      <c r="A22" t="s">
        <v>75</v>
      </c>
      <c r="K22" t="s">
        <v>85</v>
      </c>
      <c r="M22" t="s">
        <v>87</v>
      </c>
      <c r="O22" t="s">
        <v>89</v>
      </c>
      <c r="Q22" t="s">
        <v>89</v>
      </c>
      <c r="R22" t="s">
        <v>159</v>
      </c>
      <c r="S22" s="1">
        <f t="shared" si="0"/>
        <v>39172</v>
      </c>
      <c r="AF22" t="s">
        <v>160</v>
      </c>
      <c r="AG22" s="10">
        <f t="shared" si="1"/>
        <v>4.7</v>
      </c>
      <c r="AH22" t="s">
        <v>93</v>
      </c>
      <c r="AL22" t="s">
        <v>93</v>
      </c>
      <c r="AM22" t="s">
        <v>94</v>
      </c>
      <c r="BD22" t="s">
        <v>161</v>
      </c>
      <c r="BE22" s="18">
        <f t="shared" si="2"/>
        <v>38.8</v>
      </c>
      <c r="BF22" t="s">
        <v>96</v>
      </c>
      <c r="BJ22" t="s">
        <v>96</v>
      </c>
      <c r="BK22" t="s">
        <v>94</v>
      </c>
    </row>
    <row r="23" spans="1:83" ht="12.75">
      <c r="A23" t="s">
        <v>75</v>
      </c>
      <c r="K23" t="s">
        <v>85</v>
      </c>
      <c r="M23" t="s">
        <v>87</v>
      </c>
      <c r="O23" t="s">
        <v>89</v>
      </c>
      <c r="Q23" t="s">
        <v>89</v>
      </c>
      <c r="R23" t="s">
        <v>162</v>
      </c>
      <c r="S23" s="1">
        <f t="shared" si="0"/>
        <v>39202</v>
      </c>
      <c r="AF23" t="s">
        <v>124</v>
      </c>
      <c r="AG23" s="10">
        <f t="shared" si="1"/>
        <v>4</v>
      </c>
      <c r="AH23" t="s">
        <v>93</v>
      </c>
      <c r="AI23" t="s">
        <v>123</v>
      </c>
      <c r="AJ23" t="s">
        <v>124</v>
      </c>
      <c r="AK23">
        <f aca="true" t="shared" si="5" ref="AK23:AK29">IF(AJ23&gt;"",VALUE(AJ23),NA())</f>
        <v>4</v>
      </c>
      <c r="AL23" t="s">
        <v>93</v>
      </c>
      <c r="AM23" t="s">
        <v>94</v>
      </c>
      <c r="BD23" t="s">
        <v>163</v>
      </c>
      <c r="BE23" s="18">
        <f t="shared" si="2"/>
        <v>33</v>
      </c>
      <c r="BF23" t="s">
        <v>96</v>
      </c>
      <c r="BG23" t="s">
        <v>123</v>
      </c>
      <c r="BH23" t="s">
        <v>126</v>
      </c>
      <c r="BI23">
        <f t="shared" si="4"/>
        <v>51</v>
      </c>
      <c r="BJ23" t="s">
        <v>96</v>
      </c>
      <c r="BK23" t="s">
        <v>94</v>
      </c>
    </row>
    <row r="24" spans="1:83" ht="12.75">
      <c r="A24" t="s">
        <v>75</v>
      </c>
      <c r="K24" t="s">
        <v>85</v>
      </c>
      <c r="M24" t="s">
        <v>87</v>
      </c>
      <c r="O24" t="s">
        <v>89</v>
      </c>
      <c r="Q24" t="s">
        <v>89</v>
      </c>
      <c r="R24" t="s">
        <v>164</v>
      </c>
      <c r="S24" s="1">
        <f t="shared" si="0"/>
        <v>39233</v>
      </c>
      <c r="AF24" t="s">
        <v>165</v>
      </c>
      <c r="AG24" s="10">
        <f t="shared" si="1"/>
        <v>3.8</v>
      </c>
      <c r="AH24" t="s">
        <v>93</v>
      </c>
      <c r="AI24" t="s">
        <v>123</v>
      </c>
      <c r="AJ24" t="s">
        <v>124</v>
      </c>
      <c r="AK24">
        <f t="shared" si="5"/>
        <v>4</v>
      </c>
      <c r="AL24" t="s">
        <v>93</v>
      </c>
      <c r="AM24" t="s">
        <v>94</v>
      </c>
      <c r="BD24" t="s">
        <v>166</v>
      </c>
      <c r="BE24" s="18">
        <f t="shared" si="2"/>
        <v>32</v>
      </c>
      <c r="BF24" t="s">
        <v>96</v>
      </c>
      <c r="BG24" t="s">
        <v>123</v>
      </c>
      <c r="BH24" t="s">
        <v>126</v>
      </c>
      <c r="BI24">
        <f t="shared" si="4"/>
        <v>51</v>
      </c>
      <c r="BJ24" t="s">
        <v>96</v>
      </c>
      <c r="BK24" t="s">
        <v>94</v>
      </c>
    </row>
    <row r="25" spans="1:83" ht="12.75">
      <c r="A25" t="s">
        <v>75</v>
      </c>
      <c r="K25" t="s">
        <v>85</v>
      </c>
      <c r="M25" t="s">
        <v>87</v>
      </c>
      <c r="O25" t="s">
        <v>89</v>
      </c>
      <c r="Q25" t="s">
        <v>89</v>
      </c>
      <c r="R25" t="s">
        <v>167</v>
      </c>
      <c r="S25" s="1">
        <f t="shared" si="0"/>
        <v>39263</v>
      </c>
      <c r="AF25" t="s">
        <v>168</v>
      </c>
      <c r="AG25" s="10">
        <f t="shared" si="1"/>
        <v>4.2</v>
      </c>
      <c r="AH25" t="s">
        <v>93</v>
      </c>
      <c r="AI25" t="s">
        <v>123</v>
      </c>
      <c r="AJ25" t="s">
        <v>124</v>
      </c>
      <c r="AK25">
        <f t="shared" si="5"/>
        <v>4</v>
      </c>
      <c r="AL25" t="s">
        <v>93</v>
      </c>
      <c r="AM25" t="s">
        <v>94</v>
      </c>
      <c r="AN25" t="s">
        <v>129</v>
      </c>
      <c r="AO25" t="s">
        <v>130</v>
      </c>
      <c r="AQ25" t="s">
        <v>131</v>
      </c>
      <c r="BD25" t="s">
        <v>169</v>
      </c>
      <c r="BE25" s="18">
        <f t="shared" si="2"/>
        <v>34.5</v>
      </c>
      <c r="BF25" t="s">
        <v>96</v>
      </c>
      <c r="BG25" t="s">
        <v>123</v>
      </c>
      <c r="BH25" t="s">
        <v>126</v>
      </c>
      <c r="BI25">
        <f t="shared" si="4"/>
        <v>51</v>
      </c>
      <c r="BJ25" t="s">
        <v>96</v>
      </c>
      <c r="BK25" t="s">
        <v>94</v>
      </c>
    </row>
    <row r="26" spans="1:83" ht="12.75">
      <c r="A26" t="s">
        <v>75</v>
      </c>
      <c r="K26" t="s">
        <v>85</v>
      </c>
      <c r="M26" t="s">
        <v>87</v>
      </c>
      <c r="O26" t="s">
        <v>89</v>
      </c>
      <c r="Q26" t="s">
        <v>89</v>
      </c>
      <c r="R26" t="s">
        <v>170</v>
      </c>
      <c r="S26" s="1">
        <f t="shared" si="0"/>
        <v>39294</v>
      </c>
      <c r="AF26" t="s">
        <v>171</v>
      </c>
      <c r="AG26" s="10">
        <f t="shared" si="1"/>
        <v>3.07</v>
      </c>
      <c r="AH26" t="s">
        <v>93</v>
      </c>
      <c r="AI26" t="s">
        <v>123</v>
      </c>
      <c r="AJ26" t="s">
        <v>124</v>
      </c>
      <c r="AK26">
        <f t="shared" si="5"/>
        <v>4</v>
      </c>
      <c r="AL26" t="s">
        <v>93</v>
      </c>
      <c r="AM26" t="s">
        <v>94</v>
      </c>
      <c r="BD26" t="s">
        <v>172</v>
      </c>
      <c r="BE26" s="18">
        <f t="shared" si="2"/>
        <v>25.1</v>
      </c>
      <c r="BF26" t="s">
        <v>96</v>
      </c>
      <c r="BG26" t="s">
        <v>123</v>
      </c>
      <c r="BH26" t="s">
        <v>126</v>
      </c>
      <c r="BI26">
        <f t="shared" si="4"/>
        <v>51</v>
      </c>
      <c r="BJ26" t="s">
        <v>96</v>
      </c>
      <c r="BK26" t="s">
        <v>94</v>
      </c>
    </row>
    <row r="27" spans="1:83" ht="12.75">
      <c r="A27" t="s">
        <v>75</v>
      </c>
      <c r="K27" t="s">
        <v>85</v>
      </c>
      <c r="M27" t="s">
        <v>87</v>
      </c>
      <c r="O27" t="s">
        <v>89</v>
      </c>
      <c r="Q27" t="s">
        <v>89</v>
      </c>
      <c r="R27" t="s">
        <v>173</v>
      </c>
      <c r="S27" s="1">
        <f t="shared" si="0"/>
        <v>39325</v>
      </c>
      <c r="AF27" t="s">
        <v>174</v>
      </c>
      <c r="AG27" s="10">
        <f t="shared" si="1"/>
        <v>3.36</v>
      </c>
      <c r="AH27" t="s">
        <v>93</v>
      </c>
      <c r="AI27" t="s">
        <v>123</v>
      </c>
      <c r="AJ27" t="s">
        <v>124</v>
      </c>
      <c r="AK27">
        <f t="shared" si="5"/>
        <v>4</v>
      </c>
      <c r="AL27" t="s">
        <v>93</v>
      </c>
      <c r="AM27" t="s">
        <v>94</v>
      </c>
      <c r="BD27" t="s">
        <v>175</v>
      </c>
      <c r="BE27" s="18">
        <f t="shared" si="2"/>
        <v>27.5</v>
      </c>
      <c r="BF27" t="s">
        <v>96</v>
      </c>
      <c r="BG27" t="s">
        <v>123</v>
      </c>
      <c r="BH27" t="s">
        <v>126</v>
      </c>
      <c r="BI27">
        <f t="shared" si="4"/>
        <v>51</v>
      </c>
      <c r="BJ27" t="s">
        <v>96</v>
      </c>
      <c r="BK27" t="s">
        <v>94</v>
      </c>
    </row>
    <row r="28" spans="1:83" ht="12.75">
      <c r="A28" t="s">
        <v>75</v>
      </c>
      <c r="K28" t="s">
        <v>85</v>
      </c>
      <c r="M28" t="s">
        <v>87</v>
      </c>
      <c r="O28" t="s">
        <v>89</v>
      </c>
      <c r="Q28" t="s">
        <v>89</v>
      </c>
      <c r="R28" t="s">
        <v>176</v>
      </c>
      <c r="S28" s="1">
        <f t="shared" si="0"/>
        <v>39355</v>
      </c>
      <c r="AF28" t="s">
        <v>177</v>
      </c>
      <c r="AG28" s="10">
        <f t="shared" si="1"/>
        <v>2.7</v>
      </c>
      <c r="AH28" t="s">
        <v>93</v>
      </c>
      <c r="AI28" t="s">
        <v>123</v>
      </c>
      <c r="AJ28" t="s">
        <v>124</v>
      </c>
      <c r="AK28">
        <f t="shared" si="5"/>
        <v>4</v>
      </c>
      <c r="AL28" t="s">
        <v>93</v>
      </c>
      <c r="AM28" t="s">
        <v>94</v>
      </c>
      <c r="BD28" t="s">
        <v>178</v>
      </c>
      <c r="BE28" s="18">
        <f t="shared" si="2"/>
        <v>22.1</v>
      </c>
      <c r="BF28" t="s">
        <v>96</v>
      </c>
      <c r="BG28" t="s">
        <v>123</v>
      </c>
      <c r="BH28" t="s">
        <v>126</v>
      </c>
      <c r="BI28">
        <f t="shared" si="4"/>
        <v>51</v>
      </c>
      <c r="BJ28" t="s">
        <v>96</v>
      </c>
      <c r="BK28" t="s">
        <v>94</v>
      </c>
    </row>
    <row r="29" spans="1:83" ht="12.75">
      <c r="A29" t="s">
        <v>75</v>
      </c>
      <c r="K29" t="s">
        <v>85</v>
      </c>
      <c r="M29" t="s">
        <v>87</v>
      </c>
      <c r="O29" t="s">
        <v>89</v>
      </c>
      <c r="Q29" t="s">
        <v>89</v>
      </c>
      <c r="R29" t="s">
        <v>179</v>
      </c>
      <c r="S29" s="1">
        <f t="shared" si="0"/>
        <v>39386</v>
      </c>
      <c r="AF29" t="s">
        <v>180</v>
      </c>
      <c r="AG29" s="10">
        <f t="shared" si="1"/>
        <v>2.12</v>
      </c>
      <c r="AH29" t="s">
        <v>93</v>
      </c>
      <c r="AI29" t="s">
        <v>123</v>
      </c>
      <c r="AJ29" t="s">
        <v>124</v>
      </c>
      <c r="AK29">
        <f t="shared" si="5"/>
        <v>4</v>
      </c>
      <c r="AL29" t="s">
        <v>93</v>
      </c>
      <c r="AM29" t="s">
        <v>94</v>
      </c>
      <c r="BD29" t="s">
        <v>181</v>
      </c>
      <c r="BE29" s="18">
        <f t="shared" si="2"/>
        <v>17.29</v>
      </c>
      <c r="BF29" t="s">
        <v>96</v>
      </c>
      <c r="BG29" t="s">
        <v>123</v>
      </c>
      <c r="BH29" t="s">
        <v>126</v>
      </c>
      <c r="BI29">
        <f t="shared" si="4"/>
        <v>51</v>
      </c>
      <c r="BJ29" t="s">
        <v>96</v>
      </c>
      <c r="BK29" t="s">
        <v>94</v>
      </c>
    </row>
    <row r="30" spans="1:83" ht="12.75">
      <c r="A30" t="s">
        <v>75</v>
      </c>
      <c r="K30" t="s">
        <v>85</v>
      </c>
      <c r="M30" t="s">
        <v>87</v>
      </c>
      <c r="O30" t="s">
        <v>89</v>
      </c>
      <c r="Q30" t="s">
        <v>89</v>
      </c>
      <c r="R30" t="s">
        <v>182</v>
      </c>
      <c r="S30" s="1">
        <f t="shared" si="0"/>
        <v>39416</v>
      </c>
      <c r="AF30" t="s">
        <v>183</v>
      </c>
      <c r="AG30" s="10">
        <f t="shared" si="1"/>
        <v>8.1</v>
      </c>
      <c r="AH30" t="s">
        <v>93</v>
      </c>
      <c r="AL30" t="s">
        <v>93</v>
      </c>
      <c r="AM30" t="s">
        <v>94</v>
      </c>
      <c r="BD30" t="s">
        <v>184</v>
      </c>
      <c r="BE30" s="18">
        <f t="shared" si="2"/>
        <v>65.1</v>
      </c>
      <c r="BF30" t="s">
        <v>96</v>
      </c>
      <c r="BJ30" t="s">
        <v>96</v>
      </c>
      <c r="BK30" t="s">
        <v>94</v>
      </c>
    </row>
    <row r="31" spans="1:83" ht="12.75">
      <c r="A31" t="s">
        <v>75</v>
      </c>
      <c r="K31" t="s">
        <v>85</v>
      </c>
      <c r="M31" t="s">
        <v>87</v>
      </c>
      <c r="O31" t="s">
        <v>89</v>
      </c>
      <c r="Q31" t="s">
        <v>89</v>
      </c>
      <c r="R31" t="s">
        <v>185</v>
      </c>
      <c r="S31" s="1">
        <f t="shared" si="0"/>
        <v>39447</v>
      </c>
      <c r="AF31" t="s">
        <v>186</v>
      </c>
      <c r="AG31" s="10">
        <f t="shared" si="1"/>
        <v>7.03</v>
      </c>
      <c r="AH31" t="s">
        <v>93</v>
      </c>
      <c r="AL31" t="s">
        <v>93</v>
      </c>
      <c r="AM31" t="s">
        <v>94</v>
      </c>
      <c r="BD31" t="s">
        <v>187</v>
      </c>
      <c r="BE31" s="18">
        <f t="shared" si="2"/>
        <v>56.2</v>
      </c>
      <c r="BF31" t="s">
        <v>96</v>
      </c>
      <c r="BJ31" t="s">
        <v>96</v>
      </c>
      <c r="BK31" t="s">
        <v>94</v>
      </c>
    </row>
    <row r="32" spans="1:83" ht="12.75">
      <c r="A32" t="s">
        <v>75</v>
      </c>
      <c r="K32" t="s">
        <v>85</v>
      </c>
      <c r="M32" t="s">
        <v>87</v>
      </c>
      <c r="O32" t="s">
        <v>89</v>
      </c>
      <c r="Q32" t="s">
        <v>89</v>
      </c>
      <c r="R32" t="s">
        <v>188</v>
      </c>
      <c r="S32" s="1">
        <f t="shared" si="0"/>
        <v>39478</v>
      </c>
      <c r="AF32" t="s">
        <v>189</v>
      </c>
      <c r="AG32" s="10">
        <f t="shared" si="1"/>
        <v>7.38</v>
      </c>
      <c r="AH32" t="s">
        <v>93</v>
      </c>
      <c r="AL32" t="s">
        <v>93</v>
      </c>
      <c r="AM32" t="s">
        <v>94</v>
      </c>
      <c r="BD32" t="s">
        <v>190</v>
      </c>
      <c r="BE32" s="18">
        <f t="shared" si="2"/>
        <v>58.5</v>
      </c>
      <c r="BF32" t="s">
        <v>96</v>
      </c>
      <c r="BJ32" t="s">
        <v>96</v>
      </c>
      <c r="BK32" t="s">
        <v>94</v>
      </c>
    </row>
    <row r="33" spans="1:83" ht="12.75">
      <c r="A33" t="s">
        <v>75</v>
      </c>
      <c r="K33" t="s">
        <v>85</v>
      </c>
      <c r="M33" t="s">
        <v>87</v>
      </c>
      <c r="O33" t="s">
        <v>89</v>
      </c>
      <c r="Q33" t="s">
        <v>89</v>
      </c>
      <c r="R33" t="s">
        <v>191</v>
      </c>
      <c r="S33" s="1">
        <f t="shared" si="0"/>
        <v>39507</v>
      </c>
      <c r="AF33" t="s">
        <v>192</v>
      </c>
      <c r="AG33" s="10">
        <f t="shared" si="1"/>
        <v>7</v>
      </c>
      <c r="AH33" t="s">
        <v>93</v>
      </c>
      <c r="AL33" t="s">
        <v>93</v>
      </c>
      <c r="AM33" t="s">
        <v>94</v>
      </c>
      <c r="BD33" t="s">
        <v>193</v>
      </c>
      <c r="BE33" s="18">
        <f t="shared" si="2"/>
        <v>54.9</v>
      </c>
      <c r="BF33" t="s">
        <v>96</v>
      </c>
      <c r="BJ33" t="s">
        <v>96</v>
      </c>
      <c r="BK33" t="s">
        <v>94</v>
      </c>
    </row>
    <row r="34" spans="1:83" ht="12.75">
      <c r="A34" t="s">
        <v>75</v>
      </c>
      <c r="K34" t="s">
        <v>85</v>
      </c>
      <c r="M34" t="s">
        <v>87</v>
      </c>
      <c r="O34" t="s">
        <v>89</v>
      </c>
      <c r="Q34" t="s">
        <v>89</v>
      </c>
      <c r="R34" t="s">
        <v>194</v>
      </c>
      <c r="S34" s="1">
        <f t="shared" si="0"/>
        <v>39538</v>
      </c>
      <c r="AF34" t="s">
        <v>195</v>
      </c>
      <c r="AG34" s="10">
        <f t="shared" si="1"/>
        <v>5.1</v>
      </c>
      <c r="AH34" t="s">
        <v>93</v>
      </c>
      <c r="AL34" t="s">
        <v>93</v>
      </c>
      <c r="AM34" t="s">
        <v>94</v>
      </c>
      <c r="BD34" t="s">
        <v>196</v>
      </c>
      <c r="BE34" s="18">
        <f t="shared" si="2"/>
        <v>40.1</v>
      </c>
      <c r="BF34" t="s">
        <v>96</v>
      </c>
      <c r="BJ34" t="s">
        <v>96</v>
      </c>
      <c r="BK34" t="s">
        <v>94</v>
      </c>
    </row>
    <row r="35" spans="1:83" ht="12.75">
      <c r="A35" t="s">
        <v>75</v>
      </c>
      <c r="K35" t="s">
        <v>85</v>
      </c>
      <c r="M35" t="s">
        <v>87</v>
      </c>
      <c r="O35" t="s">
        <v>89</v>
      </c>
      <c r="Q35" t="s">
        <v>89</v>
      </c>
      <c r="R35" t="s">
        <v>197</v>
      </c>
      <c r="S35" s="1">
        <f t="shared" si="0"/>
        <v>39568</v>
      </c>
      <c r="AF35" t="s">
        <v>198</v>
      </c>
      <c r="AG35" s="10">
        <f t="shared" si="1"/>
        <v>2</v>
      </c>
      <c r="AH35" t="s">
        <v>93</v>
      </c>
      <c r="AI35" t="s">
        <v>123</v>
      </c>
      <c r="AJ35" t="s">
        <v>124</v>
      </c>
      <c r="AK35">
        <f aca="true" t="shared" si="6" ref="AK35:AK41">IF(AJ35&gt;"",VALUE(AJ35),NA())</f>
        <v>4</v>
      </c>
      <c r="AL35" t="s">
        <v>93</v>
      </c>
      <c r="AM35" t="s">
        <v>94</v>
      </c>
      <c r="BD35" t="s">
        <v>199</v>
      </c>
      <c r="BE35" s="18">
        <f t="shared" si="2"/>
        <v>23.3</v>
      </c>
      <c r="BF35" t="s">
        <v>96</v>
      </c>
      <c r="BG35" t="s">
        <v>123</v>
      </c>
      <c r="BH35" t="s">
        <v>126</v>
      </c>
      <c r="BI35">
        <f t="shared" si="4"/>
        <v>51</v>
      </c>
      <c r="BJ35" t="s">
        <v>96</v>
      </c>
      <c r="BK35" t="s">
        <v>94</v>
      </c>
      <c r="BL35" t="s">
        <v>200</v>
      </c>
      <c r="BM35" t="s">
        <v>201</v>
      </c>
      <c r="BN35" t="s">
        <v>202</v>
      </c>
      <c r="BO35" t="s">
        <v>89</v>
      </c>
    </row>
    <row r="36" spans="1:83" ht="12.75">
      <c r="A36" t="s">
        <v>75</v>
      </c>
      <c r="K36" t="s">
        <v>85</v>
      </c>
      <c r="M36" t="s">
        <v>87</v>
      </c>
      <c r="O36" t="s">
        <v>89</v>
      </c>
      <c r="Q36" t="s">
        <v>89</v>
      </c>
      <c r="R36" t="s">
        <v>203</v>
      </c>
      <c r="S36" s="1">
        <f t="shared" si="0"/>
        <v>39599</v>
      </c>
      <c r="AF36" t="s">
        <v>137</v>
      </c>
      <c r="AG36" s="10">
        <f t="shared" si="1"/>
        <v>3</v>
      </c>
      <c r="AH36" t="s">
        <v>93</v>
      </c>
      <c r="AI36" t="s">
        <v>123</v>
      </c>
      <c r="AJ36" t="s">
        <v>124</v>
      </c>
      <c r="AK36">
        <f t="shared" si="6"/>
        <v>4</v>
      </c>
      <c r="AL36" t="s">
        <v>93</v>
      </c>
      <c r="AM36" t="s">
        <v>94</v>
      </c>
      <c r="BD36" t="s">
        <v>204</v>
      </c>
      <c r="BE36" s="18">
        <f t="shared" si="2"/>
        <v>31.9</v>
      </c>
      <c r="BF36" t="s">
        <v>96</v>
      </c>
      <c r="BG36" t="s">
        <v>123</v>
      </c>
      <c r="BH36" t="s">
        <v>126</v>
      </c>
      <c r="BI36">
        <f t="shared" si="4"/>
        <v>51</v>
      </c>
      <c r="BJ36" t="s">
        <v>96</v>
      </c>
      <c r="BK36" t="s">
        <v>94</v>
      </c>
    </row>
    <row r="37" spans="1:83" ht="12.75">
      <c r="A37" t="s">
        <v>75</v>
      </c>
      <c r="K37" t="s">
        <v>85</v>
      </c>
      <c r="M37" t="s">
        <v>87</v>
      </c>
      <c r="O37" t="s">
        <v>89</v>
      </c>
      <c r="Q37" t="s">
        <v>89</v>
      </c>
      <c r="R37" t="s">
        <v>205</v>
      </c>
      <c r="S37" s="1">
        <f t="shared" si="0"/>
        <v>39629</v>
      </c>
      <c r="AF37" t="s">
        <v>137</v>
      </c>
      <c r="AG37" s="10">
        <f t="shared" si="1"/>
        <v>3</v>
      </c>
      <c r="AH37" t="s">
        <v>93</v>
      </c>
      <c r="AI37" t="s">
        <v>123</v>
      </c>
      <c r="AJ37" t="s">
        <v>124</v>
      </c>
      <c r="AK37">
        <f t="shared" si="6"/>
        <v>4</v>
      </c>
      <c r="AL37" t="s">
        <v>93</v>
      </c>
      <c r="AM37" t="s">
        <v>94</v>
      </c>
      <c r="BD37" t="s">
        <v>206</v>
      </c>
      <c r="BE37" s="18">
        <f t="shared" si="2"/>
        <v>26.9</v>
      </c>
      <c r="BF37" t="s">
        <v>96</v>
      </c>
      <c r="BG37" t="s">
        <v>123</v>
      </c>
      <c r="BH37" t="s">
        <v>126</v>
      </c>
      <c r="BI37">
        <f t="shared" si="4"/>
        <v>51</v>
      </c>
      <c r="BJ37" t="s">
        <v>96</v>
      </c>
      <c r="BK37" t="s">
        <v>94</v>
      </c>
    </row>
    <row r="38" spans="1:83" ht="12.75">
      <c r="A38" t="s">
        <v>75</v>
      </c>
      <c r="K38" t="s">
        <v>85</v>
      </c>
      <c r="M38" t="s">
        <v>87</v>
      </c>
      <c r="O38" t="s">
        <v>89</v>
      </c>
      <c r="Q38" t="s">
        <v>89</v>
      </c>
      <c r="R38" t="s">
        <v>207</v>
      </c>
      <c r="S38" s="1">
        <f t="shared" si="0"/>
        <v>39660</v>
      </c>
      <c r="AF38" t="s">
        <v>137</v>
      </c>
      <c r="AG38" s="10">
        <f t="shared" si="1"/>
        <v>3</v>
      </c>
      <c r="AH38" t="s">
        <v>93</v>
      </c>
      <c r="AI38" t="s">
        <v>123</v>
      </c>
      <c r="AJ38" t="s">
        <v>124</v>
      </c>
      <c r="AK38">
        <f t="shared" si="6"/>
        <v>4</v>
      </c>
      <c r="AL38" t="s">
        <v>93</v>
      </c>
      <c r="AM38" t="s">
        <v>94</v>
      </c>
      <c r="BD38" t="s">
        <v>208</v>
      </c>
      <c r="BE38" s="18">
        <f t="shared" si="2"/>
        <v>30.1</v>
      </c>
      <c r="BF38" t="s">
        <v>96</v>
      </c>
      <c r="BG38" t="s">
        <v>123</v>
      </c>
      <c r="BH38" t="s">
        <v>209</v>
      </c>
      <c r="BI38">
        <f t="shared" si="4"/>
        <v>52</v>
      </c>
      <c r="BJ38" t="s">
        <v>96</v>
      </c>
      <c r="BK38" t="s">
        <v>94</v>
      </c>
    </row>
    <row r="39" spans="1:83" ht="12.75">
      <c r="A39" t="s">
        <v>75</v>
      </c>
      <c r="K39" t="s">
        <v>85</v>
      </c>
      <c r="M39" t="s">
        <v>87</v>
      </c>
      <c r="O39" t="s">
        <v>89</v>
      </c>
      <c r="Q39" t="s">
        <v>89</v>
      </c>
      <c r="R39" t="s">
        <v>210</v>
      </c>
      <c r="S39" s="1">
        <f t="shared" si="0"/>
        <v>39691</v>
      </c>
      <c r="AF39" t="s">
        <v>89</v>
      </c>
      <c r="AG39" s="10">
        <f t="shared" si="1"/>
        <v>1</v>
      </c>
      <c r="AH39" t="s">
        <v>93</v>
      </c>
      <c r="AI39" t="s">
        <v>123</v>
      </c>
      <c r="AJ39" t="s">
        <v>124</v>
      </c>
      <c r="AK39">
        <f t="shared" si="6"/>
        <v>4</v>
      </c>
      <c r="AL39" t="s">
        <v>93</v>
      </c>
      <c r="AM39" t="s">
        <v>94</v>
      </c>
      <c r="BD39" t="s">
        <v>211</v>
      </c>
      <c r="BE39" s="18">
        <f t="shared" si="2"/>
        <v>10.5</v>
      </c>
      <c r="BF39" t="s">
        <v>96</v>
      </c>
      <c r="BG39" t="s">
        <v>123</v>
      </c>
      <c r="BH39" t="s">
        <v>209</v>
      </c>
      <c r="BI39">
        <f t="shared" si="4"/>
        <v>52</v>
      </c>
      <c r="BJ39" t="s">
        <v>96</v>
      </c>
      <c r="BK39" t="s">
        <v>94</v>
      </c>
    </row>
    <row r="40" spans="1:83" ht="12.75">
      <c r="A40" t="s">
        <v>75</v>
      </c>
      <c r="K40" t="s">
        <v>85</v>
      </c>
      <c r="M40" t="s">
        <v>87</v>
      </c>
      <c r="O40" t="s">
        <v>89</v>
      </c>
      <c r="Q40" t="s">
        <v>89</v>
      </c>
      <c r="R40" t="s">
        <v>212</v>
      </c>
      <c r="S40" s="1">
        <f t="shared" si="0"/>
        <v>39721</v>
      </c>
      <c r="AF40" t="s">
        <v>213</v>
      </c>
      <c r="AG40" s="10">
        <f t="shared" si="1"/>
        <v>1.5</v>
      </c>
      <c r="AH40" t="s">
        <v>93</v>
      </c>
      <c r="AI40" t="s">
        <v>123</v>
      </c>
      <c r="AJ40" t="s">
        <v>124</v>
      </c>
      <c r="AK40">
        <f t="shared" si="6"/>
        <v>4</v>
      </c>
      <c r="AL40" t="s">
        <v>93</v>
      </c>
      <c r="AM40" t="s">
        <v>94</v>
      </c>
      <c r="BD40" t="s">
        <v>214</v>
      </c>
      <c r="BE40" s="18">
        <f t="shared" si="2"/>
        <v>11.7</v>
      </c>
      <c r="BF40" t="s">
        <v>96</v>
      </c>
      <c r="BG40" t="s">
        <v>123</v>
      </c>
      <c r="BH40" t="s">
        <v>209</v>
      </c>
      <c r="BI40">
        <f t="shared" si="4"/>
        <v>52</v>
      </c>
      <c r="BJ40" t="s">
        <v>96</v>
      </c>
      <c r="BK40" t="s">
        <v>94</v>
      </c>
    </row>
    <row r="41" spans="1:83" ht="12.75">
      <c r="A41" t="s">
        <v>75</v>
      </c>
      <c r="K41" t="s">
        <v>85</v>
      </c>
      <c r="M41" t="s">
        <v>87</v>
      </c>
      <c r="O41" t="s">
        <v>89</v>
      </c>
      <c r="Q41" t="s">
        <v>89</v>
      </c>
      <c r="R41" t="s">
        <v>215</v>
      </c>
      <c r="S41" s="1">
        <f t="shared" si="0"/>
        <v>39752</v>
      </c>
      <c r="AF41" t="s">
        <v>140</v>
      </c>
      <c r="AG41" s="10">
        <f t="shared" si="1"/>
        <v>1.6</v>
      </c>
      <c r="AH41" t="s">
        <v>93</v>
      </c>
      <c r="AI41" t="s">
        <v>123</v>
      </c>
      <c r="AJ41" t="s">
        <v>124</v>
      </c>
      <c r="AK41">
        <f t="shared" si="6"/>
        <v>4</v>
      </c>
      <c r="AL41" t="s">
        <v>93</v>
      </c>
      <c r="AM41" t="s">
        <v>94</v>
      </c>
      <c r="BD41" t="s">
        <v>216</v>
      </c>
      <c r="BE41" s="18">
        <f t="shared" si="2"/>
        <v>12.1</v>
      </c>
      <c r="BF41" t="s">
        <v>96</v>
      </c>
      <c r="BG41" t="s">
        <v>123</v>
      </c>
      <c r="BH41" t="s">
        <v>209</v>
      </c>
      <c r="BI41">
        <f t="shared" si="4"/>
        <v>52</v>
      </c>
      <c r="BJ41" t="s">
        <v>96</v>
      </c>
      <c r="BK41" t="s">
        <v>94</v>
      </c>
    </row>
    <row r="42" spans="1:83" ht="12.75">
      <c r="A42" t="s">
        <v>75</v>
      </c>
      <c r="K42" t="s">
        <v>85</v>
      </c>
      <c r="M42" t="s">
        <v>87</v>
      </c>
      <c r="O42" t="s">
        <v>89</v>
      </c>
      <c r="Q42" t="s">
        <v>89</v>
      </c>
      <c r="R42" t="s">
        <v>217</v>
      </c>
      <c r="S42" s="1">
        <f t="shared" si="0"/>
        <v>39782</v>
      </c>
      <c r="AF42" t="s">
        <v>218</v>
      </c>
      <c r="AG42" s="10">
        <f t="shared" si="1"/>
        <v>6.5</v>
      </c>
      <c r="AH42" t="s">
        <v>93</v>
      </c>
      <c r="AL42" t="s">
        <v>93</v>
      </c>
      <c r="AM42" t="s">
        <v>94</v>
      </c>
      <c r="BD42" t="s">
        <v>219</v>
      </c>
      <c r="BE42" s="18">
        <f t="shared" si="2"/>
        <v>51.5</v>
      </c>
      <c r="BF42" t="s">
        <v>96</v>
      </c>
      <c r="BJ42" t="s">
        <v>96</v>
      </c>
      <c r="BK42" t="s">
        <v>94</v>
      </c>
    </row>
    <row r="43" spans="1:83" ht="12.75">
      <c r="A43" t="s">
        <v>75</v>
      </c>
      <c r="K43" t="s">
        <v>85</v>
      </c>
      <c r="M43" t="s">
        <v>87</v>
      </c>
      <c r="O43" t="s">
        <v>89</v>
      </c>
      <c r="Q43" t="s">
        <v>89</v>
      </c>
      <c r="R43" t="s">
        <v>220</v>
      </c>
      <c r="S43" s="1">
        <f t="shared" si="0"/>
        <v>39813</v>
      </c>
      <c r="AF43" t="s">
        <v>221</v>
      </c>
      <c r="AG43" s="10">
        <f t="shared" si="1"/>
        <v>8.38</v>
      </c>
      <c r="AH43" t="s">
        <v>93</v>
      </c>
      <c r="AL43" t="s">
        <v>93</v>
      </c>
      <c r="AM43" t="s">
        <v>94</v>
      </c>
      <c r="BD43" t="s">
        <v>222</v>
      </c>
      <c r="BE43" s="18">
        <f t="shared" si="2"/>
        <v>67.7</v>
      </c>
      <c r="BF43" t="s">
        <v>96</v>
      </c>
      <c r="BJ43" t="s">
        <v>96</v>
      </c>
      <c r="BK43" t="s">
        <v>94</v>
      </c>
    </row>
    <row r="44" spans="1:83" ht="12.75">
      <c r="A44" t="s">
        <v>75</v>
      </c>
      <c r="K44" t="s">
        <v>85</v>
      </c>
      <c r="M44" t="s">
        <v>87</v>
      </c>
      <c r="O44" t="s">
        <v>89</v>
      </c>
      <c r="Q44" t="s">
        <v>89</v>
      </c>
      <c r="R44" t="s">
        <v>223</v>
      </c>
      <c r="S44" s="1">
        <f t="shared" si="0"/>
        <v>39844</v>
      </c>
      <c r="AF44" t="s">
        <v>224</v>
      </c>
      <c r="AG44" s="10">
        <f t="shared" si="1"/>
        <v>9.8</v>
      </c>
      <c r="AH44" t="s">
        <v>93</v>
      </c>
      <c r="AL44" t="s">
        <v>93</v>
      </c>
      <c r="AM44" t="s">
        <v>94</v>
      </c>
      <c r="BD44" t="s">
        <v>225</v>
      </c>
      <c r="BE44" s="18">
        <f t="shared" si="2"/>
        <v>80.5</v>
      </c>
      <c r="BF44" t="s">
        <v>96</v>
      </c>
      <c r="BJ44" t="s">
        <v>96</v>
      </c>
      <c r="BK44" t="s">
        <v>94</v>
      </c>
    </row>
    <row r="45" spans="1:83" ht="12.75">
      <c r="A45" t="s">
        <v>75</v>
      </c>
      <c r="K45" t="s">
        <v>85</v>
      </c>
      <c r="M45" t="s">
        <v>87</v>
      </c>
      <c r="O45" t="s">
        <v>89</v>
      </c>
      <c r="Q45" t="s">
        <v>89</v>
      </c>
      <c r="R45" t="s">
        <v>226</v>
      </c>
      <c r="S45" s="1">
        <f t="shared" si="0"/>
        <v>39872</v>
      </c>
      <c r="AF45" t="s">
        <v>227</v>
      </c>
      <c r="AG45" s="10">
        <f t="shared" si="1"/>
        <v>12.9</v>
      </c>
      <c r="AH45" t="s">
        <v>93</v>
      </c>
      <c r="AL45" t="s">
        <v>93</v>
      </c>
      <c r="AM45" t="s">
        <v>94</v>
      </c>
      <c r="BD45" t="s">
        <v>228</v>
      </c>
      <c r="BE45" s="18">
        <f t="shared" si="2"/>
        <v>105.6</v>
      </c>
      <c r="BF45" t="s">
        <v>96</v>
      </c>
      <c r="BJ45" t="s">
        <v>96</v>
      </c>
      <c r="BK45" t="s">
        <v>94</v>
      </c>
    </row>
    <row r="46" spans="1:83" ht="12.75">
      <c r="A46" t="s">
        <v>75</v>
      </c>
      <c r="K46" t="s">
        <v>85</v>
      </c>
      <c r="M46" t="s">
        <v>87</v>
      </c>
      <c r="O46" t="s">
        <v>89</v>
      </c>
      <c r="Q46" t="s">
        <v>89</v>
      </c>
      <c r="R46" t="s">
        <v>229</v>
      </c>
      <c r="S46" s="1">
        <f t="shared" si="0"/>
        <v>39903</v>
      </c>
      <c r="AF46" t="s">
        <v>230</v>
      </c>
      <c r="AG46" s="10">
        <f t="shared" si="1"/>
        <v>11.2</v>
      </c>
      <c r="AH46" t="s">
        <v>93</v>
      </c>
      <c r="AL46" t="s">
        <v>93</v>
      </c>
      <c r="AM46" t="s">
        <v>94</v>
      </c>
      <c r="BD46" t="s">
        <v>231</v>
      </c>
      <c r="BE46" s="18">
        <f t="shared" si="2"/>
        <v>91.2</v>
      </c>
      <c r="BF46" t="s">
        <v>96</v>
      </c>
      <c r="BJ46" t="s">
        <v>96</v>
      </c>
      <c r="BK46" t="s">
        <v>94</v>
      </c>
    </row>
    <row r="47" spans="1:83" ht="12.75">
      <c r="A47" t="s">
        <v>75</v>
      </c>
      <c r="K47" t="s">
        <v>85</v>
      </c>
      <c r="M47" t="s">
        <v>87</v>
      </c>
      <c r="O47" t="s">
        <v>89</v>
      </c>
      <c r="Q47" t="s">
        <v>89</v>
      </c>
      <c r="R47" t="s">
        <v>232</v>
      </c>
      <c r="S47" s="1">
        <f t="shared" si="0"/>
        <v>39933</v>
      </c>
      <c r="AF47" t="s">
        <v>113</v>
      </c>
      <c r="AG47" s="10">
        <f t="shared" si="1"/>
        <v>5.8</v>
      </c>
      <c r="AH47" t="s">
        <v>93</v>
      </c>
      <c r="AI47" t="s">
        <v>123</v>
      </c>
      <c r="AJ47" t="s">
        <v>124</v>
      </c>
      <c r="AK47">
        <f aca="true" t="shared" si="7" ref="AK47:AK53">IF(AJ47&gt;"",VALUE(AJ47),NA())</f>
        <v>4</v>
      </c>
      <c r="AL47" t="s">
        <v>93</v>
      </c>
      <c r="AM47" t="s">
        <v>94</v>
      </c>
      <c r="AN47" t="s">
        <v>129</v>
      </c>
      <c r="AO47" t="s">
        <v>130</v>
      </c>
      <c r="AQ47" t="s">
        <v>131</v>
      </c>
      <c r="BD47" t="s">
        <v>233</v>
      </c>
      <c r="BE47" s="18">
        <f t="shared" si="2"/>
        <v>47.4</v>
      </c>
      <c r="BF47" t="s">
        <v>96</v>
      </c>
      <c r="BG47" t="s">
        <v>123</v>
      </c>
      <c r="BH47" t="s">
        <v>209</v>
      </c>
      <c r="BI47">
        <f t="shared" si="4"/>
        <v>52</v>
      </c>
      <c r="BJ47" t="s">
        <v>96</v>
      </c>
      <c r="BK47" t="s">
        <v>94</v>
      </c>
    </row>
    <row r="48" spans="1:83" ht="12.75">
      <c r="A48" t="s">
        <v>75</v>
      </c>
      <c r="K48" t="s">
        <v>85</v>
      </c>
      <c r="M48" t="s">
        <v>87</v>
      </c>
      <c r="O48" t="s">
        <v>89</v>
      </c>
      <c r="Q48" t="s">
        <v>89</v>
      </c>
      <c r="R48" t="s">
        <v>234</v>
      </c>
      <c r="S48" s="1">
        <f t="shared" si="0"/>
        <v>39964</v>
      </c>
      <c r="AF48" t="s">
        <v>235</v>
      </c>
      <c r="AG48" s="10">
        <f t="shared" si="1"/>
        <v>1.8</v>
      </c>
      <c r="AH48" t="s">
        <v>93</v>
      </c>
      <c r="AI48" t="s">
        <v>123</v>
      </c>
      <c r="AJ48" t="s">
        <v>124</v>
      </c>
      <c r="AK48">
        <f t="shared" si="7"/>
        <v>4</v>
      </c>
      <c r="AL48" t="s">
        <v>93</v>
      </c>
      <c r="AM48" t="s">
        <v>94</v>
      </c>
      <c r="BD48" t="s">
        <v>236</v>
      </c>
      <c r="BE48" s="18">
        <f t="shared" si="2"/>
        <v>14.6</v>
      </c>
      <c r="BF48" t="s">
        <v>96</v>
      </c>
      <c r="BG48" t="s">
        <v>123</v>
      </c>
      <c r="BH48" t="s">
        <v>209</v>
      </c>
      <c r="BI48">
        <f t="shared" si="4"/>
        <v>52</v>
      </c>
      <c r="BJ48" t="s">
        <v>96</v>
      </c>
      <c r="BK48" t="s">
        <v>94</v>
      </c>
    </row>
    <row r="49" spans="1:83" ht="12.75">
      <c r="A49" t="s">
        <v>75</v>
      </c>
      <c r="K49" t="s">
        <v>85</v>
      </c>
      <c r="M49" t="s">
        <v>87</v>
      </c>
      <c r="O49" t="s">
        <v>89</v>
      </c>
      <c r="Q49" t="s">
        <v>89</v>
      </c>
      <c r="R49" t="s">
        <v>237</v>
      </c>
      <c r="S49" s="1">
        <f t="shared" si="0"/>
        <v>39994</v>
      </c>
      <c r="AF49" t="s">
        <v>238</v>
      </c>
      <c r="AG49" s="10">
        <f t="shared" si="1"/>
        <v>2.1</v>
      </c>
      <c r="AH49" t="s">
        <v>93</v>
      </c>
      <c r="AI49" t="s">
        <v>123</v>
      </c>
      <c r="AJ49" t="s">
        <v>124</v>
      </c>
      <c r="AK49">
        <f t="shared" si="7"/>
        <v>4</v>
      </c>
      <c r="AL49" t="s">
        <v>93</v>
      </c>
      <c r="AM49" t="s">
        <v>94</v>
      </c>
      <c r="BD49" t="s">
        <v>239</v>
      </c>
      <c r="BE49" s="18">
        <f t="shared" si="2"/>
        <v>17.1</v>
      </c>
      <c r="BF49" t="s">
        <v>96</v>
      </c>
      <c r="BG49" t="s">
        <v>123</v>
      </c>
      <c r="BH49" t="s">
        <v>209</v>
      </c>
      <c r="BI49">
        <f t="shared" si="4"/>
        <v>52</v>
      </c>
      <c r="BJ49" t="s">
        <v>96</v>
      </c>
      <c r="BK49" t="s">
        <v>94</v>
      </c>
    </row>
    <row r="50" spans="1:83" ht="12.75">
      <c r="A50" t="s">
        <v>75</v>
      </c>
      <c r="K50" t="s">
        <v>85</v>
      </c>
      <c r="M50" t="s">
        <v>87</v>
      </c>
      <c r="O50" t="s">
        <v>89</v>
      </c>
      <c r="Q50" t="s">
        <v>89</v>
      </c>
      <c r="R50" t="s">
        <v>240</v>
      </c>
      <c r="S50" s="1">
        <f t="shared" si="0"/>
        <v>40025</v>
      </c>
      <c r="AF50" t="s">
        <v>241</v>
      </c>
      <c r="AG50" s="10">
        <f t="shared" si="1"/>
        <v>1.2</v>
      </c>
      <c r="AH50" t="s">
        <v>93</v>
      </c>
      <c r="AI50" t="s">
        <v>123</v>
      </c>
      <c r="AJ50" t="s">
        <v>124</v>
      </c>
      <c r="AK50">
        <f t="shared" si="7"/>
        <v>4</v>
      </c>
      <c r="AL50" t="s">
        <v>93</v>
      </c>
      <c r="AM50" t="s">
        <v>94</v>
      </c>
      <c r="BD50" t="s">
        <v>242</v>
      </c>
      <c r="BE50" s="18">
        <f t="shared" si="2"/>
        <v>9.9</v>
      </c>
      <c r="BF50" t="s">
        <v>96</v>
      </c>
      <c r="BG50" t="s">
        <v>123</v>
      </c>
      <c r="BH50" t="s">
        <v>209</v>
      </c>
      <c r="BI50">
        <f t="shared" si="4"/>
        <v>52</v>
      </c>
      <c r="BJ50" t="s">
        <v>96</v>
      </c>
      <c r="BK50" t="s">
        <v>94</v>
      </c>
    </row>
    <row r="51" spans="1:83" ht="12.75">
      <c r="A51" t="s">
        <v>75</v>
      </c>
      <c r="K51" t="s">
        <v>85</v>
      </c>
      <c r="M51" t="s">
        <v>87</v>
      </c>
      <c r="O51" t="s">
        <v>89</v>
      </c>
      <c r="Q51" t="s">
        <v>89</v>
      </c>
      <c r="R51" t="s">
        <v>243</v>
      </c>
      <c r="S51" s="1">
        <f t="shared" si="0"/>
        <v>40056</v>
      </c>
      <c r="AF51" t="s">
        <v>241</v>
      </c>
      <c r="AG51" s="10">
        <f t="shared" si="1"/>
        <v>1.2</v>
      </c>
      <c r="AH51" t="s">
        <v>93</v>
      </c>
      <c r="AI51" t="s">
        <v>123</v>
      </c>
      <c r="AJ51" t="s">
        <v>124</v>
      </c>
      <c r="AK51">
        <f t="shared" si="7"/>
        <v>4</v>
      </c>
      <c r="AL51" t="s">
        <v>93</v>
      </c>
      <c r="AM51" t="s">
        <v>94</v>
      </c>
      <c r="BD51" t="s">
        <v>242</v>
      </c>
      <c r="BE51" s="18">
        <f t="shared" si="2"/>
        <v>9.9</v>
      </c>
      <c r="BF51" t="s">
        <v>96</v>
      </c>
      <c r="BG51" t="s">
        <v>123</v>
      </c>
      <c r="BH51" t="s">
        <v>209</v>
      </c>
      <c r="BI51">
        <f t="shared" si="4"/>
        <v>52</v>
      </c>
      <c r="BJ51" t="s">
        <v>96</v>
      </c>
      <c r="BK51" t="s">
        <v>94</v>
      </c>
    </row>
    <row r="52" spans="1:83" ht="12.75">
      <c r="A52" t="s">
        <v>75</v>
      </c>
      <c r="K52" t="s">
        <v>85</v>
      </c>
      <c r="M52" t="s">
        <v>87</v>
      </c>
      <c r="O52" t="s">
        <v>89</v>
      </c>
      <c r="Q52" t="s">
        <v>89</v>
      </c>
      <c r="R52" t="s">
        <v>244</v>
      </c>
      <c r="S52" s="1">
        <f t="shared" si="0"/>
        <v>40086</v>
      </c>
      <c r="AF52" t="s">
        <v>241</v>
      </c>
      <c r="AG52" s="10">
        <f t="shared" si="1"/>
        <v>1.2</v>
      </c>
      <c r="AH52" t="s">
        <v>93</v>
      </c>
      <c r="AI52" t="s">
        <v>123</v>
      </c>
      <c r="AJ52" t="s">
        <v>124</v>
      </c>
      <c r="AK52">
        <f t="shared" si="7"/>
        <v>4</v>
      </c>
      <c r="AL52" t="s">
        <v>93</v>
      </c>
      <c r="AM52" t="s">
        <v>94</v>
      </c>
      <c r="BD52" t="s">
        <v>245</v>
      </c>
      <c r="BE52" s="18">
        <f t="shared" si="2"/>
        <v>10.7</v>
      </c>
      <c r="BF52" t="s">
        <v>96</v>
      </c>
      <c r="BG52" t="s">
        <v>123</v>
      </c>
      <c r="BH52" t="s">
        <v>209</v>
      </c>
      <c r="BI52">
        <f t="shared" si="4"/>
        <v>52</v>
      </c>
      <c r="BJ52" t="s">
        <v>96</v>
      </c>
      <c r="BK52" t="s">
        <v>94</v>
      </c>
    </row>
    <row r="53" spans="1:83" ht="12.75">
      <c r="A53" t="s">
        <v>75</v>
      </c>
      <c r="K53" t="s">
        <v>85</v>
      </c>
      <c r="M53" t="s">
        <v>87</v>
      </c>
      <c r="O53" t="s">
        <v>89</v>
      </c>
      <c r="Q53" t="s">
        <v>89</v>
      </c>
      <c r="R53" t="s">
        <v>246</v>
      </c>
      <c r="S53" s="1">
        <f t="shared" si="0"/>
        <v>40117</v>
      </c>
      <c r="AF53" t="s">
        <v>247</v>
      </c>
      <c r="AG53" s="10">
        <f t="shared" si="1"/>
        <v>0.96</v>
      </c>
      <c r="AH53" t="s">
        <v>93</v>
      </c>
      <c r="AI53" t="s">
        <v>123</v>
      </c>
      <c r="AJ53" t="s">
        <v>124</v>
      </c>
      <c r="AK53">
        <f t="shared" si="7"/>
        <v>4</v>
      </c>
      <c r="AL53" t="s">
        <v>93</v>
      </c>
      <c r="AM53" t="s">
        <v>94</v>
      </c>
      <c r="BD53" t="s">
        <v>248</v>
      </c>
      <c r="BE53" s="18">
        <f t="shared" si="2"/>
        <v>8.44</v>
      </c>
      <c r="BF53" t="s">
        <v>96</v>
      </c>
      <c r="BG53" t="s">
        <v>123</v>
      </c>
      <c r="BH53" t="s">
        <v>209</v>
      </c>
      <c r="BI53">
        <f t="shared" si="4"/>
        <v>52</v>
      </c>
      <c r="BJ53" t="s">
        <v>96</v>
      </c>
      <c r="BK53" t="s">
        <v>94</v>
      </c>
    </row>
    <row r="54" spans="1:83" ht="12.75">
      <c r="A54" t="s">
        <v>75</v>
      </c>
      <c r="K54" t="s">
        <v>85</v>
      </c>
      <c r="M54" t="s">
        <v>87</v>
      </c>
      <c r="O54" t="s">
        <v>89</v>
      </c>
      <c r="Q54" t="s">
        <v>89</v>
      </c>
      <c r="R54" t="s">
        <v>249</v>
      </c>
      <c r="S54" s="1">
        <f t="shared" si="0"/>
        <v>40147</v>
      </c>
      <c r="AF54" t="s">
        <v>250</v>
      </c>
      <c r="AG54" s="10">
        <f t="shared" si="1"/>
        <v>10.11</v>
      </c>
      <c r="AH54" t="s">
        <v>93</v>
      </c>
      <c r="AL54" t="s">
        <v>93</v>
      </c>
      <c r="AM54" t="s">
        <v>94</v>
      </c>
      <c r="BD54" t="s">
        <v>251</v>
      </c>
      <c r="BE54" s="18">
        <f t="shared" si="2"/>
        <v>89.51</v>
      </c>
      <c r="BF54" t="s">
        <v>96</v>
      </c>
      <c r="BJ54" t="s">
        <v>96</v>
      </c>
      <c r="BK54" t="s">
        <v>94</v>
      </c>
    </row>
    <row r="55" spans="1:83" ht="12.75">
      <c r="A55" t="s">
        <v>75</v>
      </c>
      <c r="K55" t="s">
        <v>85</v>
      </c>
      <c r="M55" t="s">
        <v>87</v>
      </c>
      <c r="O55" t="s">
        <v>89</v>
      </c>
      <c r="Q55" t="s">
        <v>89</v>
      </c>
      <c r="R55" t="s">
        <v>252</v>
      </c>
      <c r="S55" s="1">
        <f t="shared" si="0"/>
        <v>40178</v>
      </c>
      <c r="AF55" t="s">
        <v>253</v>
      </c>
      <c r="AG55" s="10">
        <f t="shared" si="1"/>
        <v>11.92</v>
      </c>
      <c r="AH55" t="s">
        <v>93</v>
      </c>
      <c r="AL55" t="s">
        <v>93</v>
      </c>
      <c r="AM55" t="s">
        <v>94</v>
      </c>
      <c r="BD55" t="s">
        <v>254</v>
      </c>
      <c r="BE55" s="18">
        <f t="shared" si="2"/>
        <v>106.1</v>
      </c>
      <c r="BF55" t="s">
        <v>96</v>
      </c>
      <c r="BJ55" t="s">
        <v>96</v>
      </c>
      <c r="BK55" t="s">
        <v>94</v>
      </c>
    </row>
    <row r="56" spans="1:83" ht="12.75">
      <c r="A56" t="s">
        <v>75</v>
      </c>
      <c r="K56" t="s">
        <v>85</v>
      </c>
      <c r="M56" t="s">
        <v>87</v>
      </c>
      <c r="O56" t="s">
        <v>89</v>
      </c>
      <c r="Q56" t="s">
        <v>89</v>
      </c>
      <c r="R56" t="s">
        <v>255</v>
      </c>
      <c r="S56" s="1">
        <f t="shared" si="0"/>
        <v>40209</v>
      </c>
      <c r="AF56" t="s">
        <v>256</v>
      </c>
      <c r="AG56" s="10">
        <f t="shared" si="1"/>
        <v>10.86</v>
      </c>
      <c r="AH56" t="s">
        <v>93</v>
      </c>
      <c r="AL56" t="s">
        <v>93</v>
      </c>
      <c r="AM56" t="s">
        <v>94</v>
      </c>
      <c r="BD56" t="s">
        <v>257</v>
      </c>
      <c r="BE56" s="18">
        <f t="shared" si="2"/>
        <v>96.6</v>
      </c>
      <c r="BF56" t="s">
        <v>96</v>
      </c>
      <c r="BJ56" t="s">
        <v>96</v>
      </c>
      <c r="BK56" t="s">
        <v>94</v>
      </c>
    </row>
    <row r="57" spans="1:83" ht="12.75">
      <c r="A57" t="s">
        <v>75</v>
      </c>
      <c r="K57" t="s">
        <v>85</v>
      </c>
      <c r="M57" t="s">
        <v>87</v>
      </c>
      <c r="O57" t="s">
        <v>89</v>
      </c>
      <c r="Q57" t="s">
        <v>89</v>
      </c>
      <c r="R57" t="s">
        <v>258</v>
      </c>
      <c r="S57" s="1">
        <f t="shared" si="0"/>
        <v>40237</v>
      </c>
      <c r="AF57" t="s">
        <v>259</v>
      </c>
      <c r="AG57" s="10">
        <f t="shared" si="1"/>
        <v>12.7</v>
      </c>
      <c r="AH57" t="s">
        <v>93</v>
      </c>
      <c r="AL57" t="s">
        <v>93</v>
      </c>
      <c r="AM57" t="s">
        <v>94</v>
      </c>
      <c r="BD57" t="s">
        <v>260</v>
      </c>
      <c r="BE57" s="18">
        <f t="shared" si="2"/>
        <v>114.1</v>
      </c>
      <c r="BF57" t="s">
        <v>96</v>
      </c>
      <c r="BJ57" t="s">
        <v>96</v>
      </c>
      <c r="BK57" t="s">
        <v>94</v>
      </c>
    </row>
    <row r="58" spans="1:83" ht="12.75">
      <c r="A58" t="s">
        <v>75</v>
      </c>
      <c r="K58" t="s">
        <v>85</v>
      </c>
      <c r="M58" t="s">
        <v>87</v>
      </c>
      <c r="O58" t="s">
        <v>89</v>
      </c>
      <c r="Q58" t="s">
        <v>89</v>
      </c>
      <c r="R58" t="s">
        <v>261</v>
      </c>
      <c r="S58" s="1">
        <f t="shared" si="0"/>
        <v>40268</v>
      </c>
      <c r="AF58" t="s">
        <v>262</v>
      </c>
      <c r="AG58" s="10">
        <f t="shared" si="1"/>
        <v>6.1</v>
      </c>
      <c r="AH58" t="s">
        <v>93</v>
      </c>
      <c r="AL58" t="s">
        <v>93</v>
      </c>
      <c r="AM58" t="s">
        <v>94</v>
      </c>
      <c r="BD58" t="s">
        <v>187</v>
      </c>
      <c r="BE58" s="18">
        <f t="shared" si="2"/>
        <v>56.2</v>
      </c>
      <c r="BF58" t="s">
        <v>96</v>
      </c>
      <c r="BJ58" t="s">
        <v>96</v>
      </c>
      <c r="BK58" t="s">
        <v>94</v>
      </c>
    </row>
    <row r="59" spans="1:83" ht="12.75">
      <c r="A59" t="s">
        <v>75</v>
      </c>
      <c r="K59" t="s">
        <v>85</v>
      </c>
      <c r="M59" t="s">
        <v>87</v>
      </c>
      <c r="O59" t="s">
        <v>89</v>
      </c>
      <c r="Q59" t="s">
        <v>89</v>
      </c>
      <c r="R59" t="s">
        <v>263</v>
      </c>
      <c r="S59" s="1">
        <f t="shared" si="0"/>
        <v>40298</v>
      </c>
      <c r="AF59" t="s">
        <v>264</v>
      </c>
      <c r="AG59" s="10">
        <f t="shared" si="1"/>
        <v>3.17</v>
      </c>
      <c r="AH59" t="s">
        <v>93</v>
      </c>
      <c r="AI59" t="s">
        <v>123</v>
      </c>
      <c r="AJ59" t="s">
        <v>124</v>
      </c>
      <c r="AK59">
        <f>IF(AJ59&gt;"",VALUE(AJ59),NA())</f>
        <v>4</v>
      </c>
      <c r="AL59" t="s">
        <v>93</v>
      </c>
      <c r="AM59" t="s">
        <v>94</v>
      </c>
      <c r="BD59" t="s">
        <v>265</v>
      </c>
      <c r="BE59" s="18">
        <f t="shared" si="2"/>
        <v>29.9</v>
      </c>
      <c r="BF59" t="s">
        <v>96</v>
      </c>
      <c r="BG59" t="s">
        <v>123</v>
      </c>
      <c r="BH59" t="s">
        <v>209</v>
      </c>
      <c r="BI59">
        <f t="shared" si="4"/>
        <v>52</v>
      </c>
      <c r="BJ59" t="s">
        <v>96</v>
      </c>
      <c r="BK59" t="s">
        <v>94</v>
      </c>
    </row>
    <row r="60" spans="1:83" ht="12.75">
      <c r="A60" t="s">
        <v>75</v>
      </c>
      <c r="K60" t="s">
        <v>85</v>
      </c>
      <c r="M60" t="s">
        <v>87</v>
      </c>
      <c r="O60" t="s">
        <v>89</v>
      </c>
      <c r="Q60" t="s">
        <v>89</v>
      </c>
      <c r="R60" t="s">
        <v>266</v>
      </c>
      <c r="S60" s="1">
        <f t="shared" si="0"/>
        <v>40329</v>
      </c>
      <c r="AF60" t="s">
        <v>267</v>
      </c>
      <c r="AG60" s="10">
        <f t="shared" si="1"/>
        <v>2.26</v>
      </c>
      <c r="AH60" t="s">
        <v>93</v>
      </c>
      <c r="AI60" t="s">
        <v>123</v>
      </c>
      <c r="AJ60" t="s">
        <v>124</v>
      </c>
      <c r="AK60">
        <f>IF(AJ60&gt;"",VALUE(AJ60),NA())</f>
        <v>4</v>
      </c>
      <c r="AL60" t="s">
        <v>93</v>
      </c>
      <c r="AM60" t="s">
        <v>94</v>
      </c>
      <c r="BD60" t="s">
        <v>268</v>
      </c>
      <c r="BE60" s="18">
        <f t="shared" si="2"/>
        <v>21.4</v>
      </c>
      <c r="BF60" t="s">
        <v>96</v>
      </c>
      <c r="BG60" t="s">
        <v>123</v>
      </c>
      <c r="BH60" t="s">
        <v>209</v>
      </c>
      <c r="BI60">
        <f t="shared" si="4"/>
        <v>52</v>
      </c>
      <c r="BJ60" t="s">
        <v>96</v>
      </c>
      <c r="BK60" t="s">
        <v>94</v>
      </c>
    </row>
    <row r="61" spans="1:83" s="3" customFormat="1" ht="15">
      <c r="A61" s="3" t="s">
        <v>75</v>
      </c>
      <c r="B61" s="3" t="s">
        <v>86</v>
      </c>
      <c r="C61" s="3" t="s">
        <v>86</v>
      </c>
      <c r="D61" s="3" t="s">
        <v>86</v>
      </c>
      <c r="E61" s="3" t="s">
        <v>86</v>
      </c>
      <c r="F61" s="3" t="s">
        <v>86</v>
      </c>
      <c r="G61" s="3" t="s">
        <v>86</v>
      </c>
      <c r="H61" s="3" t="s">
        <v>86</v>
      </c>
      <c r="I61" s="3" t="s">
        <v>86</v>
      </c>
      <c r="J61" s="3" t="s">
        <v>86</v>
      </c>
      <c r="K61" s="3" t="s">
        <v>85</v>
      </c>
      <c r="L61" s="3" t="s">
        <v>86</v>
      </c>
      <c r="M61" s="3" t="s">
        <v>87</v>
      </c>
      <c r="N61" s="3" t="s">
        <v>86</v>
      </c>
      <c r="O61" s="3" t="s">
        <v>89</v>
      </c>
      <c r="P61" s="3" t="s">
        <v>86</v>
      </c>
      <c r="Q61" s="3" t="s">
        <v>89</v>
      </c>
      <c r="R61" s="3" t="s">
        <v>269</v>
      </c>
      <c r="S61" s="4">
        <f t="shared" si="0"/>
        <v>40359</v>
      </c>
      <c r="T61" s="3" t="s">
        <v>86</v>
      </c>
      <c r="U61" s="3" t="s">
        <v>86</v>
      </c>
      <c r="V61" s="3" t="s">
        <v>86</v>
      </c>
      <c r="W61" s="3" t="s">
        <v>86</v>
      </c>
      <c r="X61" s="3" t="s">
        <v>86</v>
      </c>
      <c r="Y61" s="3" t="s">
        <v>86</v>
      </c>
      <c r="Z61" s="3" t="s">
        <v>86</v>
      </c>
      <c r="AA61" s="3" t="s">
        <v>86</v>
      </c>
      <c r="AB61" s="3" t="s">
        <v>86</v>
      </c>
      <c r="AC61" s="3" t="s">
        <v>86</v>
      </c>
      <c r="AD61" s="3" t="s">
        <v>86</v>
      </c>
      <c r="AE61" s="3" t="s">
        <v>86</v>
      </c>
      <c r="AF61" s="3" t="s">
        <v>270</v>
      </c>
      <c r="AG61" s="14">
        <f t="shared" si="1"/>
        <v>2.67</v>
      </c>
      <c r="AH61" s="3" t="s">
        <v>93</v>
      </c>
      <c r="AI61" s="3" t="s">
        <v>123</v>
      </c>
      <c r="AJ61" s="3" t="s">
        <v>124</v>
      </c>
      <c r="AK61" s="3">
        <f>IF(AJ61&gt;"",VALUE(AJ61),NA())</f>
        <v>4</v>
      </c>
      <c r="AL61" s="3" t="s">
        <v>93</v>
      </c>
      <c r="AM61" s="3" t="s">
        <v>94</v>
      </c>
      <c r="AN61" s="3" t="s">
        <v>86</v>
      </c>
      <c r="AO61" s="3" t="s">
        <v>86</v>
      </c>
      <c r="AP61" s="3" t="s">
        <v>86</v>
      </c>
      <c r="AQ61" s="3" t="s">
        <v>86</v>
      </c>
      <c r="AR61" s="3" t="s">
        <v>86</v>
      </c>
      <c r="AS61" s="3" t="s">
        <v>86</v>
      </c>
      <c r="AT61" s="3" t="s">
        <v>86</v>
      </c>
      <c r="AU61" s="3" t="s">
        <v>86</v>
      </c>
      <c r="AV61" s="3" t="s">
        <v>86</v>
      </c>
      <c r="AW61" s="3" t="s">
        <v>86</v>
      </c>
      <c r="AX61" s="3" t="s">
        <v>86</v>
      </c>
      <c r="AY61" s="3" t="s">
        <v>86</v>
      </c>
      <c r="AZ61" s="3" t="s">
        <v>86</v>
      </c>
      <c r="BA61" s="3" t="s">
        <v>86</v>
      </c>
      <c r="BB61" s="3" t="s">
        <v>86</v>
      </c>
      <c r="BC61" s="3" t="s">
        <v>86</v>
      </c>
      <c r="BD61" s="3" t="s">
        <v>271</v>
      </c>
      <c r="BE61" s="21">
        <f t="shared" si="2"/>
        <v>25.6</v>
      </c>
      <c r="BF61" s="3" t="s">
        <v>96</v>
      </c>
      <c r="BG61" s="3" t="s">
        <v>123</v>
      </c>
      <c r="BH61" s="3" t="s">
        <v>209</v>
      </c>
      <c r="BI61" s="3">
        <f t="shared" si="4"/>
        <v>52</v>
      </c>
      <c r="BJ61" s="3" t="s">
        <v>96</v>
      </c>
      <c r="BK61" s="3" t="s">
        <v>94</v>
      </c>
      <c r="BL61" s="3" t="s">
        <v>86</v>
      </c>
      <c r="BM61" s="3" t="s">
        <v>86</v>
      </c>
      <c r="BN61" s="3" t="s">
        <v>86</v>
      </c>
      <c r="BO61" s="3" t="s">
        <v>86</v>
      </c>
      <c r="BP61" s="3" t="s">
        <v>86</v>
      </c>
      <c r="BQ61" s="3" t="s">
        <v>86</v>
      </c>
      <c r="BS61" s="3" t="s">
        <v>86</v>
      </c>
      <c r="BT61" s="3" t="s">
        <v>86</v>
      </c>
      <c r="BU61" s="3" t="s">
        <v>86</v>
      </c>
      <c r="BV61" s="3" t="s">
        <v>86</v>
      </c>
      <c r="BW61" s="3" t="s">
        <v>86</v>
      </c>
      <c r="BX61" s="3" t="s">
        <v>86</v>
      </c>
      <c r="BY61" s="3" t="s">
        <v>86</v>
      </c>
      <c r="BZ61" s="3" t="s">
        <v>86</v>
      </c>
      <c r="CA61" s="3" t="s">
        <v>86</v>
      </c>
      <c r="CB61" s="3" t="s">
        <v>86</v>
      </c>
      <c r="CC61" s="3" t="s">
        <v>86</v>
      </c>
      <c r="CD61" s="3" t="s">
        <v>86</v>
      </c>
      <c r="CE61" s="3" t="s">
        <v>86</v>
      </c>
    </row>
    <row r="62" spans="1:83" ht="51">
      <c r="A62" t="s">
        <v>75</v>
      </c>
      <c r="K62" t="s">
        <v>85</v>
      </c>
      <c r="M62" t="s">
        <v>272</v>
      </c>
      <c r="N62" s="9" t="s">
        <v>273</v>
      </c>
      <c r="O62" t="s">
        <v>89</v>
      </c>
      <c r="P62" s="9" t="s">
        <v>90</v>
      </c>
      <c r="Q62" t="s">
        <v>89</v>
      </c>
      <c r="R62" t="s">
        <v>91</v>
      </c>
      <c r="S62" s="1">
        <f t="shared" si="0"/>
        <v>38564</v>
      </c>
      <c r="AF62" t="s">
        <v>274</v>
      </c>
      <c r="AG62" s="10">
        <f t="shared" si="1"/>
        <v>0.758</v>
      </c>
      <c r="AH62" t="s">
        <v>93</v>
      </c>
      <c r="AL62" t="s">
        <v>93</v>
      </c>
      <c r="AM62" t="s">
        <v>94</v>
      </c>
      <c r="AS62" t="s">
        <v>177</v>
      </c>
      <c r="AT62" t="s">
        <v>93</v>
      </c>
      <c r="AW62" t="s">
        <v>93</v>
      </c>
      <c r="AX62" t="s">
        <v>275</v>
      </c>
    </row>
    <row r="63" spans="1:83" ht="12.75">
      <c r="A63" t="s">
        <v>75</v>
      </c>
      <c r="K63" t="s">
        <v>85</v>
      </c>
      <c r="M63" t="s">
        <v>272</v>
      </c>
      <c r="O63" t="s">
        <v>89</v>
      </c>
      <c r="Q63" t="s">
        <v>89</v>
      </c>
      <c r="R63" t="s">
        <v>97</v>
      </c>
      <c r="S63" s="1">
        <f t="shared" si="0"/>
        <v>38595</v>
      </c>
      <c r="AF63" t="s">
        <v>276</v>
      </c>
      <c r="AG63" s="10">
        <f t="shared" si="1"/>
        <v>0.4</v>
      </c>
      <c r="AH63" t="s">
        <v>93</v>
      </c>
      <c r="AL63" t="s">
        <v>93</v>
      </c>
      <c r="AM63" t="s">
        <v>94</v>
      </c>
      <c r="AS63" t="s">
        <v>241</v>
      </c>
      <c r="AT63" t="s">
        <v>93</v>
      </c>
      <c r="AW63" t="s">
        <v>93</v>
      </c>
      <c r="AX63" t="s">
        <v>275</v>
      </c>
    </row>
    <row r="64" spans="1:83" ht="12.75">
      <c r="A64" t="s">
        <v>75</v>
      </c>
      <c r="K64" t="s">
        <v>85</v>
      </c>
      <c r="M64" t="s">
        <v>272</v>
      </c>
      <c r="O64" t="s">
        <v>89</v>
      </c>
      <c r="Q64" t="s">
        <v>89</v>
      </c>
      <c r="R64" t="s">
        <v>100</v>
      </c>
      <c r="S64" s="1">
        <f t="shared" si="0"/>
        <v>38625</v>
      </c>
      <c r="AF64" t="s">
        <v>277</v>
      </c>
      <c r="AG64" s="10">
        <f t="shared" si="1"/>
        <v>0.59</v>
      </c>
      <c r="AH64" t="s">
        <v>93</v>
      </c>
      <c r="AL64" t="s">
        <v>93</v>
      </c>
      <c r="AM64" t="s">
        <v>94</v>
      </c>
      <c r="AS64" t="s">
        <v>278</v>
      </c>
      <c r="AT64" t="s">
        <v>93</v>
      </c>
      <c r="AW64" t="s">
        <v>93</v>
      </c>
      <c r="AX64" t="s">
        <v>275</v>
      </c>
    </row>
    <row r="65" spans="1:83" ht="12.75">
      <c r="A65" t="s">
        <v>75</v>
      </c>
      <c r="K65" t="s">
        <v>85</v>
      </c>
      <c r="M65" t="s">
        <v>272</v>
      </c>
      <c r="O65" t="s">
        <v>89</v>
      </c>
      <c r="Q65" t="s">
        <v>89</v>
      </c>
      <c r="R65" t="s">
        <v>103</v>
      </c>
      <c r="S65" s="1">
        <f t="shared" si="0"/>
        <v>38656</v>
      </c>
      <c r="AF65" t="s">
        <v>279</v>
      </c>
      <c r="AG65" s="10">
        <f t="shared" si="1"/>
        <v>0.24</v>
      </c>
      <c r="AH65" t="s">
        <v>93</v>
      </c>
      <c r="AL65" t="s">
        <v>93</v>
      </c>
      <c r="AM65" t="s">
        <v>94</v>
      </c>
      <c r="AS65" t="s">
        <v>280</v>
      </c>
      <c r="AT65" t="s">
        <v>93</v>
      </c>
      <c r="AW65" t="s">
        <v>93</v>
      </c>
      <c r="AX65" t="s">
        <v>275</v>
      </c>
    </row>
    <row r="66" spans="1:83" ht="12.75">
      <c r="A66" t="s">
        <v>75</v>
      </c>
      <c r="K66" t="s">
        <v>85</v>
      </c>
      <c r="M66" t="s">
        <v>272</v>
      </c>
      <c r="O66" t="s">
        <v>89</v>
      </c>
      <c r="Q66" t="s">
        <v>89</v>
      </c>
      <c r="R66" t="s">
        <v>106</v>
      </c>
      <c r="S66" s="1">
        <f t="shared" si="0"/>
        <v>38686</v>
      </c>
      <c r="AF66" t="s">
        <v>281</v>
      </c>
      <c r="AG66" s="10">
        <f t="shared" si="1"/>
        <v>0.19</v>
      </c>
      <c r="AH66" t="s">
        <v>93</v>
      </c>
      <c r="AL66" t="s">
        <v>93</v>
      </c>
      <c r="AM66" t="s">
        <v>94</v>
      </c>
      <c r="AS66" t="s">
        <v>282</v>
      </c>
      <c r="AT66" t="s">
        <v>93</v>
      </c>
      <c r="AW66" t="s">
        <v>93</v>
      </c>
      <c r="AX66" t="s">
        <v>275</v>
      </c>
    </row>
    <row r="67" spans="1:83" ht="12.75">
      <c r="A67" t="s">
        <v>75</v>
      </c>
      <c r="K67" t="s">
        <v>85</v>
      </c>
      <c r="M67" t="s">
        <v>272</v>
      </c>
      <c r="O67" t="s">
        <v>89</v>
      </c>
      <c r="Q67" t="s">
        <v>89</v>
      </c>
      <c r="R67" t="s">
        <v>109</v>
      </c>
      <c r="S67" s="1">
        <f aca="true" t="shared" si="8" ref="S67:S130">DATE(LEFT(R67,4),MID(R67,5,2),RIGHT(R67,2))</f>
        <v>38717</v>
      </c>
      <c r="AF67" t="s">
        <v>283</v>
      </c>
      <c r="AG67" s="10">
        <f aca="true" t="shared" si="9" ref="AG67:AG121">VALUE(AF67)</f>
        <v>0.2</v>
      </c>
      <c r="AH67" t="s">
        <v>93</v>
      </c>
      <c r="AL67" t="s">
        <v>93</v>
      </c>
      <c r="AM67" t="s">
        <v>94</v>
      </c>
      <c r="AS67" t="s">
        <v>276</v>
      </c>
      <c r="AT67" t="s">
        <v>93</v>
      </c>
      <c r="AW67" t="s">
        <v>93</v>
      </c>
      <c r="AX67" t="s">
        <v>275</v>
      </c>
    </row>
    <row r="68" spans="1:83" ht="12.75">
      <c r="A68" t="s">
        <v>75</v>
      </c>
      <c r="K68" t="s">
        <v>85</v>
      </c>
      <c r="M68" t="s">
        <v>272</v>
      </c>
      <c r="O68" t="s">
        <v>89</v>
      </c>
      <c r="Q68" t="s">
        <v>89</v>
      </c>
      <c r="R68" t="s">
        <v>112</v>
      </c>
      <c r="S68" s="1">
        <f t="shared" si="8"/>
        <v>38748</v>
      </c>
      <c r="AF68" t="s">
        <v>284</v>
      </c>
      <c r="AG68" s="10">
        <f t="shared" si="9"/>
        <v>0.3</v>
      </c>
      <c r="AH68" t="s">
        <v>93</v>
      </c>
      <c r="AL68" t="s">
        <v>93</v>
      </c>
      <c r="AM68" t="s">
        <v>94</v>
      </c>
      <c r="AS68" t="s">
        <v>285</v>
      </c>
      <c r="AT68" t="s">
        <v>93</v>
      </c>
      <c r="AW68" t="s">
        <v>93</v>
      </c>
      <c r="AX68" t="s">
        <v>275</v>
      </c>
    </row>
    <row r="69" spans="1:83" ht="12.75">
      <c r="A69" t="s">
        <v>75</v>
      </c>
      <c r="K69" t="s">
        <v>85</v>
      </c>
      <c r="M69" t="s">
        <v>272</v>
      </c>
      <c r="O69" t="s">
        <v>89</v>
      </c>
      <c r="Q69" t="s">
        <v>89</v>
      </c>
      <c r="R69" t="s">
        <v>115</v>
      </c>
      <c r="S69" s="1">
        <f t="shared" si="8"/>
        <v>38776</v>
      </c>
      <c r="AF69" t="s">
        <v>286</v>
      </c>
      <c r="AG69" s="10">
        <f t="shared" si="9"/>
        <v>0.12</v>
      </c>
      <c r="AH69" t="s">
        <v>93</v>
      </c>
      <c r="AL69" t="s">
        <v>93</v>
      </c>
      <c r="AM69" t="s">
        <v>94</v>
      </c>
      <c r="AS69" t="s">
        <v>287</v>
      </c>
      <c r="AT69" t="s">
        <v>93</v>
      </c>
      <c r="AW69" t="s">
        <v>93</v>
      </c>
      <c r="AX69" t="s">
        <v>275</v>
      </c>
    </row>
    <row r="70" spans="1:83" ht="12.75">
      <c r="A70" t="s">
        <v>75</v>
      </c>
      <c r="K70" t="s">
        <v>85</v>
      </c>
      <c r="M70" t="s">
        <v>272</v>
      </c>
      <c r="O70" t="s">
        <v>89</v>
      </c>
      <c r="Q70" t="s">
        <v>89</v>
      </c>
      <c r="R70" t="s">
        <v>118</v>
      </c>
      <c r="S70" s="1">
        <f t="shared" si="8"/>
        <v>38807</v>
      </c>
      <c r="AF70" t="s">
        <v>288</v>
      </c>
      <c r="AG70" s="10">
        <f t="shared" si="9"/>
        <v>0.16</v>
      </c>
      <c r="AH70" t="s">
        <v>93</v>
      </c>
      <c r="AL70" t="s">
        <v>93</v>
      </c>
      <c r="AM70" t="s">
        <v>94</v>
      </c>
      <c r="AS70" t="s">
        <v>289</v>
      </c>
      <c r="AT70" t="s">
        <v>93</v>
      </c>
      <c r="AW70" t="s">
        <v>93</v>
      </c>
      <c r="AX70" t="s">
        <v>275</v>
      </c>
    </row>
    <row r="71" spans="1:83" ht="12.75">
      <c r="A71" t="s">
        <v>75</v>
      </c>
      <c r="K71" t="s">
        <v>85</v>
      </c>
      <c r="M71" t="s">
        <v>272</v>
      </c>
      <c r="O71" t="s">
        <v>89</v>
      </c>
      <c r="Q71" t="s">
        <v>89</v>
      </c>
      <c r="R71" t="s">
        <v>121</v>
      </c>
      <c r="S71" s="1">
        <f t="shared" si="8"/>
        <v>38837</v>
      </c>
      <c r="AF71" t="s">
        <v>290</v>
      </c>
      <c r="AG71" s="10">
        <f t="shared" si="9"/>
        <v>0.36</v>
      </c>
      <c r="AH71" t="s">
        <v>93</v>
      </c>
      <c r="AL71" t="s">
        <v>93</v>
      </c>
      <c r="AM71" t="s">
        <v>94</v>
      </c>
      <c r="AS71" t="s">
        <v>291</v>
      </c>
      <c r="AT71" t="s">
        <v>93</v>
      </c>
      <c r="AW71" t="s">
        <v>93</v>
      </c>
      <c r="AX71" t="s">
        <v>275</v>
      </c>
    </row>
    <row r="72" spans="1:83" ht="12.75">
      <c r="A72" t="s">
        <v>75</v>
      </c>
      <c r="K72" t="s">
        <v>85</v>
      </c>
      <c r="M72" t="s">
        <v>272</v>
      </c>
      <c r="O72" t="s">
        <v>89</v>
      </c>
      <c r="Q72" t="s">
        <v>89</v>
      </c>
      <c r="R72" t="s">
        <v>127</v>
      </c>
      <c r="S72" s="1">
        <f t="shared" si="8"/>
        <v>38868</v>
      </c>
      <c r="AF72" t="s">
        <v>283</v>
      </c>
      <c r="AG72" s="10">
        <f t="shared" si="9"/>
        <v>0.2</v>
      </c>
      <c r="AH72" t="s">
        <v>93</v>
      </c>
      <c r="AL72" t="s">
        <v>93</v>
      </c>
      <c r="AM72" t="s">
        <v>94</v>
      </c>
      <c r="AS72" t="s">
        <v>292</v>
      </c>
      <c r="AT72" t="s">
        <v>93</v>
      </c>
      <c r="AW72" t="s">
        <v>93</v>
      </c>
      <c r="AX72" t="s">
        <v>275</v>
      </c>
    </row>
    <row r="73" spans="1:83" ht="12.75">
      <c r="A73" t="s">
        <v>75</v>
      </c>
      <c r="K73" t="s">
        <v>85</v>
      </c>
      <c r="M73" t="s">
        <v>272</v>
      </c>
      <c r="O73" t="s">
        <v>89</v>
      </c>
      <c r="Q73" t="s">
        <v>89</v>
      </c>
      <c r="R73" t="s">
        <v>133</v>
      </c>
      <c r="S73" s="1">
        <f t="shared" si="8"/>
        <v>38898</v>
      </c>
      <c r="AF73" t="s">
        <v>283</v>
      </c>
      <c r="AG73" s="10">
        <f t="shared" si="9"/>
        <v>0.2</v>
      </c>
      <c r="AH73" t="s">
        <v>93</v>
      </c>
      <c r="AL73" t="s">
        <v>93</v>
      </c>
      <c r="AM73" t="s">
        <v>94</v>
      </c>
      <c r="AS73" t="s">
        <v>285</v>
      </c>
      <c r="AT73" t="s">
        <v>93</v>
      </c>
      <c r="AW73" t="s">
        <v>93</v>
      </c>
      <c r="AX73" t="s">
        <v>275</v>
      </c>
    </row>
    <row r="74" spans="1:83" ht="12.75">
      <c r="A74" t="s">
        <v>75</v>
      </c>
      <c r="K74" t="s">
        <v>85</v>
      </c>
      <c r="M74" t="s">
        <v>272</v>
      </c>
      <c r="O74" t="s">
        <v>89</v>
      </c>
      <c r="Q74" t="s">
        <v>89</v>
      </c>
      <c r="R74" t="s">
        <v>136</v>
      </c>
      <c r="S74" s="1">
        <f t="shared" si="8"/>
        <v>38929</v>
      </c>
      <c r="AF74" t="s">
        <v>283</v>
      </c>
      <c r="AG74" s="10">
        <f t="shared" si="9"/>
        <v>0.2</v>
      </c>
      <c r="AH74" t="s">
        <v>93</v>
      </c>
      <c r="AL74" t="s">
        <v>93</v>
      </c>
      <c r="AM74" t="s">
        <v>94</v>
      </c>
      <c r="AS74" t="s">
        <v>293</v>
      </c>
      <c r="AT74" t="s">
        <v>93</v>
      </c>
      <c r="AW74" t="s">
        <v>93</v>
      </c>
      <c r="AX74" t="s">
        <v>275</v>
      </c>
    </row>
    <row r="75" spans="1:83" ht="12.75">
      <c r="A75" t="s">
        <v>75</v>
      </c>
      <c r="K75" t="s">
        <v>85</v>
      </c>
      <c r="M75" t="s">
        <v>272</v>
      </c>
      <c r="O75" t="s">
        <v>89</v>
      </c>
      <c r="Q75" t="s">
        <v>89</v>
      </c>
      <c r="R75" t="s">
        <v>139</v>
      </c>
      <c r="S75" s="1">
        <f t="shared" si="8"/>
        <v>38960</v>
      </c>
      <c r="AF75" t="s">
        <v>283</v>
      </c>
      <c r="AG75" s="10">
        <f t="shared" si="9"/>
        <v>0.2</v>
      </c>
      <c r="AH75" t="s">
        <v>93</v>
      </c>
      <c r="AL75" t="s">
        <v>93</v>
      </c>
      <c r="AM75" t="s">
        <v>94</v>
      </c>
      <c r="AS75" t="s">
        <v>294</v>
      </c>
      <c r="AT75" t="s">
        <v>93</v>
      </c>
      <c r="AW75" t="s">
        <v>93</v>
      </c>
      <c r="AX75" t="s">
        <v>275</v>
      </c>
    </row>
    <row r="76" spans="1:83" ht="12.75">
      <c r="A76" t="s">
        <v>75</v>
      </c>
      <c r="K76" t="s">
        <v>85</v>
      </c>
      <c r="M76" t="s">
        <v>272</v>
      </c>
      <c r="O76" t="s">
        <v>89</v>
      </c>
      <c r="Q76" t="s">
        <v>89</v>
      </c>
      <c r="R76" t="s">
        <v>142</v>
      </c>
      <c r="S76" s="1">
        <f t="shared" si="8"/>
        <v>38990</v>
      </c>
      <c r="AF76" t="s">
        <v>283</v>
      </c>
      <c r="AG76" s="10">
        <f t="shared" si="9"/>
        <v>0.2</v>
      </c>
      <c r="AH76" t="s">
        <v>93</v>
      </c>
      <c r="AL76" t="s">
        <v>93</v>
      </c>
      <c r="AM76" t="s">
        <v>94</v>
      </c>
      <c r="AS76" t="s">
        <v>276</v>
      </c>
      <c r="AT76" t="s">
        <v>93</v>
      </c>
      <c r="AW76" t="s">
        <v>93</v>
      </c>
      <c r="AX76" t="s">
        <v>275</v>
      </c>
    </row>
    <row r="77" spans="1:83" ht="12.75">
      <c r="A77" t="s">
        <v>75</v>
      </c>
      <c r="K77" t="s">
        <v>85</v>
      </c>
      <c r="M77" t="s">
        <v>272</v>
      </c>
      <c r="O77" t="s">
        <v>89</v>
      </c>
      <c r="Q77" t="s">
        <v>89</v>
      </c>
      <c r="R77" t="s">
        <v>145</v>
      </c>
      <c r="S77" s="1">
        <f t="shared" si="8"/>
        <v>39021</v>
      </c>
      <c r="AF77" t="s">
        <v>295</v>
      </c>
      <c r="AG77" s="10">
        <f t="shared" si="9"/>
        <v>0.35</v>
      </c>
      <c r="AH77" t="s">
        <v>93</v>
      </c>
      <c r="AL77" t="s">
        <v>93</v>
      </c>
      <c r="AM77" t="s">
        <v>94</v>
      </c>
      <c r="AS77" t="s">
        <v>296</v>
      </c>
      <c r="AT77" t="s">
        <v>93</v>
      </c>
      <c r="AW77" t="s">
        <v>93</v>
      </c>
      <c r="AX77" t="s">
        <v>275</v>
      </c>
    </row>
    <row r="78" spans="1:83" ht="12.75">
      <c r="A78" t="s">
        <v>75</v>
      </c>
      <c r="K78" t="s">
        <v>85</v>
      </c>
      <c r="M78" t="s">
        <v>272</v>
      </c>
      <c r="O78" t="s">
        <v>89</v>
      </c>
      <c r="Q78" t="s">
        <v>89</v>
      </c>
      <c r="R78" t="s">
        <v>148</v>
      </c>
      <c r="S78" s="1">
        <f t="shared" si="8"/>
        <v>39051</v>
      </c>
      <c r="AF78" t="s">
        <v>297</v>
      </c>
      <c r="AG78" s="10">
        <f t="shared" si="9"/>
        <v>0.23</v>
      </c>
      <c r="AH78" t="s">
        <v>93</v>
      </c>
      <c r="AL78" t="s">
        <v>93</v>
      </c>
      <c r="AM78" t="s">
        <v>94</v>
      </c>
      <c r="AS78" t="s">
        <v>298</v>
      </c>
      <c r="AT78" t="s">
        <v>93</v>
      </c>
      <c r="AW78" t="s">
        <v>93</v>
      </c>
      <c r="AX78" t="s">
        <v>275</v>
      </c>
    </row>
    <row r="79" spans="1:83" ht="12.75">
      <c r="A79" t="s">
        <v>75</v>
      </c>
      <c r="K79" t="s">
        <v>85</v>
      </c>
      <c r="M79" t="s">
        <v>272</v>
      </c>
      <c r="O79" t="s">
        <v>89</v>
      </c>
      <c r="Q79" t="s">
        <v>89</v>
      </c>
      <c r="R79" t="s">
        <v>151</v>
      </c>
      <c r="S79" s="1">
        <f t="shared" si="8"/>
        <v>39082</v>
      </c>
      <c r="AF79" t="s">
        <v>283</v>
      </c>
      <c r="AG79" s="10">
        <f t="shared" si="9"/>
        <v>0.2</v>
      </c>
      <c r="AH79" t="s">
        <v>93</v>
      </c>
      <c r="AL79" t="s">
        <v>93</v>
      </c>
      <c r="AM79" t="s">
        <v>94</v>
      </c>
      <c r="AS79" t="s">
        <v>280</v>
      </c>
      <c r="AT79" t="s">
        <v>93</v>
      </c>
      <c r="AW79" t="s">
        <v>93</v>
      </c>
      <c r="AX79" t="s">
        <v>275</v>
      </c>
    </row>
    <row r="80" spans="1:83" ht="12.75">
      <c r="A80" t="s">
        <v>75</v>
      </c>
      <c r="K80" t="s">
        <v>85</v>
      </c>
      <c r="M80" t="s">
        <v>272</v>
      </c>
      <c r="O80" t="s">
        <v>89</v>
      </c>
      <c r="Q80" t="s">
        <v>89</v>
      </c>
      <c r="R80" t="s">
        <v>154</v>
      </c>
      <c r="S80" s="1">
        <f t="shared" si="8"/>
        <v>39113</v>
      </c>
      <c r="AF80" t="s">
        <v>292</v>
      </c>
      <c r="AG80" s="10">
        <f t="shared" si="9"/>
        <v>0.32</v>
      </c>
      <c r="AH80" t="s">
        <v>93</v>
      </c>
      <c r="AL80" t="s">
        <v>93</v>
      </c>
      <c r="AM80" t="s">
        <v>94</v>
      </c>
      <c r="AS80" t="s">
        <v>294</v>
      </c>
      <c r="AT80" t="s">
        <v>93</v>
      </c>
      <c r="AW80" t="s">
        <v>93</v>
      </c>
      <c r="AX80" t="s">
        <v>275</v>
      </c>
    </row>
    <row r="81" spans="1:83" ht="12.75">
      <c r="A81" t="s">
        <v>75</v>
      </c>
      <c r="K81" t="s">
        <v>85</v>
      </c>
      <c r="M81" t="s">
        <v>272</v>
      </c>
      <c r="O81" t="s">
        <v>89</v>
      </c>
      <c r="Q81" t="s">
        <v>89</v>
      </c>
      <c r="R81" t="s">
        <v>157</v>
      </c>
      <c r="S81" s="1">
        <f t="shared" si="8"/>
        <v>39141</v>
      </c>
      <c r="AF81" t="s">
        <v>295</v>
      </c>
      <c r="AG81" s="10">
        <f t="shared" si="9"/>
        <v>0.35</v>
      </c>
      <c r="AH81" t="s">
        <v>93</v>
      </c>
      <c r="AK81" t="e">
        <f aca="true" t="shared" si="10" ref="AK81:AK121">IF(AJ81&gt;"",VALUE(AJ81),NA())</f>
        <v>#N/A</v>
      </c>
      <c r="AL81" t="s">
        <v>93</v>
      </c>
      <c r="AM81" t="s">
        <v>94</v>
      </c>
      <c r="AS81" t="s">
        <v>299</v>
      </c>
      <c r="AT81" t="s">
        <v>93</v>
      </c>
      <c r="AW81" t="s">
        <v>93</v>
      </c>
      <c r="AX81" t="s">
        <v>275</v>
      </c>
    </row>
    <row r="82" spans="1:83" ht="12.75">
      <c r="A82" t="s">
        <v>75</v>
      </c>
      <c r="K82" t="s">
        <v>85</v>
      </c>
      <c r="M82" t="s">
        <v>272</v>
      </c>
      <c r="O82" t="s">
        <v>89</v>
      </c>
      <c r="Q82" t="s">
        <v>89</v>
      </c>
      <c r="R82" t="s">
        <v>159</v>
      </c>
      <c r="S82" s="1">
        <f t="shared" si="8"/>
        <v>39172</v>
      </c>
      <c r="AF82" t="s">
        <v>300</v>
      </c>
      <c r="AG82" s="10">
        <f t="shared" si="9"/>
        <v>0.38</v>
      </c>
      <c r="AH82" t="s">
        <v>93</v>
      </c>
      <c r="AK82" t="e">
        <f t="shared" si="10"/>
        <v>#N/A</v>
      </c>
      <c r="AL82" t="s">
        <v>93</v>
      </c>
      <c r="AM82" t="s">
        <v>94</v>
      </c>
      <c r="AS82" t="s">
        <v>301</v>
      </c>
      <c r="AT82" t="s">
        <v>93</v>
      </c>
      <c r="AW82" t="s">
        <v>93</v>
      </c>
      <c r="AX82" t="s">
        <v>275</v>
      </c>
    </row>
    <row r="83" spans="1:83" ht="12.75">
      <c r="A83" t="s">
        <v>75</v>
      </c>
      <c r="K83" t="s">
        <v>85</v>
      </c>
      <c r="M83" t="s">
        <v>272</v>
      </c>
      <c r="O83" t="s">
        <v>89</v>
      </c>
      <c r="Q83" t="s">
        <v>89</v>
      </c>
      <c r="R83" t="s">
        <v>162</v>
      </c>
      <c r="S83" s="1">
        <f t="shared" si="8"/>
        <v>39202</v>
      </c>
      <c r="AF83" t="s">
        <v>292</v>
      </c>
      <c r="AG83" s="10">
        <f t="shared" si="9"/>
        <v>0.32</v>
      </c>
      <c r="AH83" t="s">
        <v>93</v>
      </c>
      <c r="AK83" t="e">
        <f t="shared" si="10"/>
        <v>#N/A</v>
      </c>
      <c r="AL83" t="s">
        <v>93</v>
      </c>
      <c r="AM83" t="s">
        <v>94</v>
      </c>
      <c r="AS83" t="s">
        <v>302</v>
      </c>
      <c r="AT83" t="s">
        <v>93</v>
      </c>
      <c r="AW83" t="s">
        <v>93</v>
      </c>
      <c r="AX83" t="s">
        <v>275</v>
      </c>
    </row>
    <row r="84" spans="1:83" ht="12.75">
      <c r="A84" t="s">
        <v>75</v>
      </c>
      <c r="K84" t="s">
        <v>85</v>
      </c>
      <c r="M84" t="s">
        <v>272</v>
      </c>
      <c r="O84" t="s">
        <v>89</v>
      </c>
      <c r="Q84" t="s">
        <v>89</v>
      </c>
      <c r="R84" t="s">
        <v>164</v>
      </c>
      <c r="S84" s="1">
        <f t="shared" si="8"/>
        <v>39233</v>
      </c>
      <c r="AF84" t="s">
        <v>303</v>
      </c>
      <c r="AG84" s="10">
        <f t="shared" si="9"/>
        <v>0.27</v>
      </c>
      <c r="AH84" t="s">
        <v>93</v>
      </c>
      <c r="AK84" t="e">
        <f t="shared" si="10"/>
        <v>#N/A</v>
      </c>
      <c r="AL84" t="s">
        <v>93</v>
      </c>
      <c r="AM84" t="s">
        <v>94</v>
      </c>
      <c r="AS84" t="s">
        <v>304</v>
      </c>
      <c r="AT84" t="s">
        <v>93</v>
      </c>
      <c r="AW84" t="s">
        <v>93</v>
      </c>
      <c r="AX84" t="s">
        <v>275</v>
      </c>
    </row>
    <row r="85" spans="1:83" ht="12.75">
      <c r="A85" t="s">
        <v>75</v>
      </c>
      <c r="K85" t="s">
        <v>85</v>
      </c>
      <c r="M85" t="s">
        <v>272</v>
      </c>
      <c r="O85" t="s">
        <v>89</v>
      </c>
      <c r="Q85" t="s">
        <v>89</v>
      </c>
      <c r="R85" t="s">
        <v>167</v>
      </c>
      <c r="S85" s="1">
        <f t="shared" si="8"/>
        <v>39263</v>
      </c>
      <c r="AF85" t="s">
        <v>305</v>
      </c>
      <c r="AG85" s="10">
        <f t="shared" si="9"/>
        <v>0.29</v>
      </c>
      <c r="AH85" t="s">
        <v>93</v>
      </c>
      <c r="AK85" t="e">
        <f t="shared" si="10"/>
        <v>#N/A</v>
      </c>
      <c r="AL85" t="s">
        <v>93</v>
      </c>
      <c r="AM85" t="s">
        <v>94</v>
      </c>
      <c r="AS85" t="s">
        <v>306</v>
      </c>
      <c r="AT85" t="s">
        <v>93</v>
      </c>
      <c r="AW85" t="s">
        <v>93</v>
      </c>
      <c r="AX85" t="s">
        <v>275</v>
      </c>
    </row>
    <row r="86" spans="1:83" ht="12.75">
      <c r="A86" t="s">
        <v>75</v>
      </c>
      <c r="K86" t="s">
        <v>85</v>
      </c>
      <c r="M86" t="s">
        <v>272</v>
      </c>
      <c r="O86" t="s">
        <v>89</v>
      </c>
      <c r="Q86" t="s">
        <v>89</v>
      </c>
      <c r="R86" t="s">
        <v>170</v>
      </c>
      <c r="S86" s="1">
        <f t="shared" si="8"/>
        <v>39294</v>
      </c>
      <c r="AF86" t="s">
        <v>307</v>
      </c>
      <c r="AG86" s="10">
        <f t="shared" si="9"/>
        <v>0.41</v>
      </c>
      <c r="AH86" t="s">
        <v>93</v>
      </c>
      <c r="AK86" t="e">
        <f t="shared" si="10"/>
        <v>#N/A</v>
      </c>
      <c r="AL86" t="s">
        <v>93</v>
      </c>
      <c r="AM86" t="s">
        <v>94</v>
      </c>
      <c r="AS86" t="s">
        <v>308</v>
      </c>
      <c r="AT86" t="s">
        <v>93</v>
      </c>
      <c r="AW86" t="s">
        <v>93</v>
      </c>
      <c r="AX86" t="s">
        <v>275</v>
      </c>
    </row>
    <row r="87" spans="1:83" ht="12.75">
      <c r="A87" t="s">
        <v>75</v>
      </c>
      <c r="K87" t="s">
        <v>85</v>
      </c>
      <c r="M87" t="s">
        <v>272</v>
      </c>
      <c r="O87" t="s">
        <v>89</v>
      </c>
      <c r="Q87" t="s">
        <v>89</v>
      </c>
      <c r="R87" t="s">
        <v>173</v>
      </c>
      <c r="S87" s="1">
        <f t="shared" si="8"/>
        <v>39325</v>
      </c>
      <c r="AF87" t="s">
        <v>305</v>
      </c>
      <c r="AG87" s="10">
        <f t="shared" si="9"/>
        <v>0.29</v>
      </c>
      <c r="AH87" t="s">
        <v>93</v>
      </c>
      <c r="AK87" t="e">
        <f t="shared" si="10"/>
        <v>#N/A</v>
      </c>
      <c r="AL87" t="s">
        <v>93</v>
      </c>
      <c r="AM87" t="s">
        <v>94</v>
      </c>
      <c r="AS87" t="s">
        <v>309</v>
      </c>
      <c r="AT87" t="s">
        <v>93</v>
      </c>
      <c r="AW87" t="s">
        <v>93</v>
      </c>
      <c r="AX87" t="s">
        <v>275</v>
      </c>
    </row>
    <row r="88" spans="1:83" ht="12.75">
      <c r="A88" t="s">
        <v>75</v>
      </c>
      <c r="K88" t="s">
        <v>85</v>
      </c>
      <c r="M88" t="s">
        <v>272</v>
      </c>
      <c r="O88" t="s">
        <v>89</v>
      </c>
      <c r="Q88" t="s">
        <v>89</v>
      </c>
      <c r="R88" t="s">
        <v>176</v>
      </c>
      <c r="S88" s="1">
        <f t="shared" si="8"/>
        <v>39355</v>
      </c>
      <c r="AF88" t="s">
        <v>310</v>
      </c>
      <c r="AG88" s="10">
        <f t="shared" si="9"/>
        <v>0.33</v>
      </c>
      <c r="AH88" t="s">
        <v>93</v>
      </c>
      <c r="AK88" t="e">
        <f t="shared" si="10"/>
        <v>#N/A</v>
      </c>
      <c r="AL88" t="s">
        <v>93</v>
      </c>
      <c r="AM88" t="s">
        <v>94</v>
      </c>
      <c r="AS88" t="s">
        <v>310</v>
      </c>
      <c r="AT88" t="s">
        <v>93</v>
      </c>
      <c r="AW88" t="s">
        <v>93</v>
      </c>
      <c r="AX88" t="s">
        <v>275</v>
      </c>
    </row>
    <row r="89" spans="1:83" ht="12.75">
      <c r="A89" t="s">
        <v>75</v>
      </c>
      <c r="K89" t="s">
        <v>85</v>
      </c>
      <c r="M89" t="s">
        <v>272</v>
      </c>
      <c r="O89" t="s">
        <v>89</v>
      </c>
      <c r="Q89" t="s">
        <v>89</v>
      </c>
      <c r="R89" t="s">
        <v>179</v>
      </c>
      <c r="S89" s="1">
        <f t="shared" si="8"/>
        <v>39386</v>
      </c>
      <c r="AF89" t="s">
        <v>311</v>
      </c>
      <c r="AG89" s="10">
        <f t="shared" si="9"/>
        <v>0.28</v>
      </c>
      <c r="AH89" t="s">
        <v>93</v>
      </c>
      <c r="AK89" t="e">
        <f t="shared" si="10"/>
        <v>#N/A</v>
      </c>
      <c r="AL89" t="s">
        <v>93</v>
      </c>
      <c r="AM89" t="s">
        <v>94</v>
      </c>
      <c r="AS89" t="s">
        <v>312</v>
      </c>
      <c r="AT89" t="s">
        <v>93</v>
      </c>
      <c r="AW89" t="s">
        <v>93</v>
      </c>
      <c r="AX89" t="s">
        <v>275</v>
      </c>
    </row>
    <row r="90" spans="1:83" ht="12.75">
      <c r="A90" t="s">
        <v>75</v>
      </c>
      <c r="K90" t="s">
        <v>85</v>
      </c>
      <c r="M90" t="s">
        <v>272</v>
      </c>
      <c r="O90" t="s">
        <v>89</v>
      </c>
      <c r="Q90" t="s">
        <v>89</v>
      </c>
      <c r="R90" t="s">
        <v>182</v>
      </c>
      <c r="S90" s="1">
        <f t="shared" si="8"/>
        <v>39416</v>
      </c>
      <c r="AF90" t="s">
        <v>313</v>
      </c>
      <c r="AG90" s="10">
        <f t="shared" si="9"/>
        <v>0.17</v>
      </c>
      <c r="AH90" t="s">
        <v>93</v>
      </c>
      <c r="AK90" t="e">
        <f t="shared" si="10"/>
        <v>#N/A</v>
      </c>
      <c r="AL90" t="s">
        <v>93</v>
      </c>
      <c r="AM90" t="s">
        <v>94</v>
      </c>
      <c r="AS90" t="s">
        <v>290</v>
      </c>
      <c r="AT90" t="s">
        <v>93</v>
      </c>
      <c r="AW90" t="s">
        <v>93</v>
      </c>
      <c r="AX90" t="s">
        <v>275</v>
      </c>
    </row>
    <row r="91" spans="1:83" ht="12.75">
      <c r="A91" t="s">
        <v>75</v>
      </c>
      <c r="K91" t="s">
        <v>85</v>
      </c>
      <c r="M91" t="s">
        <v>272</v>
      </c>
      <c r="O91" t="s">
        <v>89</v>
      </c>
      <c r="Q91" t="s">
        <v>89</v>
      </c>
      <c r="R91" t="s">
        <v>185</v>
      </c>
      <c r="S91" s="1">
        <f t="shared" si="8"/>
        <v>39447</v>
      </c>
      <c r="AF91" t="s">
        <v>314</v>
      </c>
      <c r="AG91" s="10">
        <f t="shared" si="9"/>
        <v>0.1</v>
      </c>
      <c r="AH91" t="s">
        <v>93</v>
      </c>
      <c r="AK91" t="e">
        <f t="shared" si="10"/>
        <v>#N/A</v>
      </c>
      <c r="AL91" t="s">
        <v>93</v>
      </c>
      <c r="AM91" t="s">
        <v>94</v>
      </c>
      <c r="AS91" t="s">
        <v>315</v>
      </c>
      <c r="AT91" t="s">
        <v>93</v>
      </c>
      <c r="AW91" t="s">
        <v>93</v>
      </c>
      <c r="AX91" t="s">
        <v>275</v>
      </c>
    </row>
    <row r="92" spans="1:83" ht="12.75">
      <c r="A92" t="s">
        <v>75</v>
      </c>
      <c r="K92" t="s">
        <v>85</v>
      </c>
      <c r="M92" t="s">
        <v>272</v>
      </c>
      <c r="O92" t="s">
        <v>89</v>
      </c>
      <c r="Q92" t="s">
        <v>89</v>
      </c>
      <c r="R92" t="s">
        <v>188</v>
      </c>
      <c r="S92" s="1">
        <f t="shared" si="8"/>
        <v>39478</v>
      </c>
      <c r="AF92" t="s">
        <v>311</v>
      </c>
      <c r="AG92" s="10">
        <f t="shared" si="9"/>
        <v>0.28</v>
      </c>
      <c r="AH92" t="s">
        <v>93</v>
      </c>
      <c r="AK92" t="e">
        <f t="shared" si="10"/>
        <v>#N/A</v>
      </c>
      <c r="AL92" t="s">
        <v>93</v>
      </c>
      <c r="AM92" t="s">
        <v>94</v>
      </c>
      <c r="AS92" t="s">
        <v>316</v>
      </c>
      <c r="AT92" t="s">
        <v>93</v>
      </c>
      <c r="AW92" t="s">
        <v>93</v>
      </c>
      <c r="AX92" t="s">
        <v>275</v>
      </c>
    </row>
    <row r="93" spans="1:83" ht="12.75">
      <c r="A93" t="s">
        <v>75</v>
      </c>
      <c r="K93" t="s">
        <v>85</v>
      </c>
      <c r="M93" t="s">
        <v>272</v>
      </c>
      <c r="O93" t="s">
        <v>89</v>
      </c>
      <c r="Q93" t="s">
        <v>89</v>
      </c>
      <c r="R93" t="s">
        <v>191</v>
      </c>
      <c r="S93" s="1">
        <f t="shared" si="8"/>
        <v>39507</v>
      </c>
      <c r="AF93" t="s">
        <v>317</v>
      </c>
      <c r="AG93" s="10">
        <f t="shared" si="9"/>
        <v>0.14</v>
      </c>
      <c r="AH93" t="s">
        <v>93</v>
      </c>
      <c r="AK93" t="e">
        <f t="shared" si="10"/>
        <v>#N/A</v>
      </c>
      <c r="AL93" t="s">
        <v>93</v>
      </c>
      <c r="AM93" t="s">
        <v>94</v>
      </c>
      <c r="AS93" t="s">
        <v>281</v>
      </c>
      <c r="AT93" t="s">
        <v>93</v>
      </c>
      <c r="AW93" t="s">
        <v>93</v>
      </c>
      <c r="AX93" t="s">
        <v>275</v>
      </c>
    </row>
    <row r="94" spans="1:83" ht="12.75">
      <c r="A94" t="s">
        <v>75</v>
      </c>
      <c r="K94" t="s">
        <v>85</v>
      </c>
      <c r="M94" t="s">
        <v>272</v>
      </c>
      <c r="O94" t="s">
        <v>89</v>
      </c>
      <c r="Q94" t="s">
        <v>89</v>
      </c>
      <c r="R94" t="s">
        <v>194</v>
      </c>
      <c r="S94" s="1">
        <f t="shared" si="8"/>
        <v>39538</v>
      </c>
      <c r="AF94" t="s">
        <v>318</v>
      </c>
      <c r="AG94" s="10">
        <f t="shared" si="9"/>
        <v>0.15</v>
      </c>
      <c r="AH94" t="s">
        <v>93</v>
      </c>
      <c r="AK94" t="e">
        <f t="shared" si="10"/>
        <v>#N/A</v>
      </c>
      <c r="AL94" t="s">
        <v>93</v>
      </c>
      <c r="AM94" t="s">
        <v>94</v>
      </c>
      <c r="AS94" t="s">
        <v>287</v>
      </c>
      <c r="AT94" t="s">
        <v>93</v>
      </c>
      <c r="AW94" t="s">
        <v>93</v>
      </c>
      <c r="AX94" t="s">
        <v>275</v>
      </c>
    </row>
    <row r="95" spans="1:83" ht="12.75">
      <c r="A95" t="s">
        <v>75</v>
      </c>
      <c r="K95" t="s">
        <v>85</v>
      </c>
      <c r="M95" t="s">
        <v>272</v>
      </c>
      <c r="O95" t="s">
        <v>89</v>
      </c>
      <c r="Q95" t="s">
        <v>89</v>
      </c>
      <c r="R95" t="s">
        <v>197</v>
      </c>
      <c r="S95" s="1">
        <f t="shared" si="8"/>
        <v>39568</v>
      </c>
      <c r="AF95" t="s">
        <v>319</v>
      </c>
      <c r="AG95" s="10">
        <f t="shared" si="9"/>
        <v>0.25</v>
      </c>
      <c r="AH95" t="s">
        <v>93</v>
      </c>
      <c r="AK95" t="e">
        <f t="shared" si="10"/>
        <v>#N/A</v>
      </c>
      <c r="AL95" t="s">
        <v>93</v>
      </c>
      <c r="AM95" t="s">
        <v>94</v>
      </c>
      <c r="AS95" t="s">
        <v>299</v>
      </c>
      <c r="AT95" t="s">
        <v>93</v>
      </c>
      <c r="AW95" t="s">
        <v>93</v>
      </c>
      <c r="AX95" t="s">
        <v>275</v>
      </c>
    </row>
    <row r="96" spans="1:83" ht="12.75">
      <c r="A96" t="s">
        <v>75</v>
      </c>
      <c r="K96" t="s">
        <v>85</v>
      </c>
      <c r="M96" t="s">
        <v>272</v>
      </c>
      <c r="O96" t="s">
        <v>89</v>
      </c>
      <c r="Q96" t="s">
        <v>89</v>
      </c>
      <c r="R96" t="s">
        <v>203</v>
      </c>
      <c r="S96" s="1">
        <f t="shared" si="8"/>
        <v>39599</v>
      </c>
      <c r="AF96" t="s">
        <v>320</v>
      </c>
      <c r="AG96" s="10">
        <f t="shared" si="9"/>
        <v>0.21</v>
      </c>
      <c r="AH96" t="s">
        <v>93</v>
      </c>
      <c r="AK96" t="e">
        <f t="shared" si="10"/>
        <v>#N/A</v>
      </c>
      <c r="AL96" t="s">
        <v>93</v>
      </c>
      <c r="AM96" t="s">
        <v>94</v>
      </c>
      <c r="AS96" t="s">
        <v>276</v>
      </c>
      <c r="AT96" t="s">
        <v>93</v>
      </c>
      <c r="AW96" t="s">
        <v>93</v>
      </c>
      <c r="AX96" t="s">
        <v>275</v>
      </c>
    </row>
    <row r="97" spans="1:83" ht="12.75">
      <c r="A97" t="s">
        <v>75</v>
      </c>
      <c r="K97" t="s">
        <v>85</v>
      </c>
      <c r="M97" t="s">
        <v>272</v>
      </c>
      <c r="O97" t="s">
        <v>89</v>
      </c>
      <c r="Q97" t="s">
        <v>89</v>
      </c>
      <c r="R97" t="s">
        <v>205</v>
      </c>
      <c r="S97" s="1">
        <f t="shared" si="8"/>
        <v>39629</v>
      </c>
      <c r="AF97" t="s">
        <v>321</v>
      </c>
      <c r="AG97" s="10">
        <f t="shared" si="9"/>
        <v>0.22</v>
      </c>
      <c r="AH97" t="s">
        <v>93</v>
      </c>
      <c r="AK97" t="e">
        <f t="shared" si="10"/>
        <v>#N/A</v>
      </c>
      <c r="AL97" t="s">
        <v>93</v>
      </c>
      <c r="AM97" t="s">
        <v>94</v>
      </c>
      <c r="AS97" t="s">
        <v>322</v>
      </c>
      <c r="AT97" t="s">
        <v>93</v>
      </c>
      <c r="AW97" t="s">
        <v>93</v>
      </c>
      <c r="AX97" t="s">
        <v>275</v>
      </c>
    </row>
    <row r="98" spans="1:83" ht="12.75">
      <c r="A98" t="s">
        <v>75</v>
      </c>
      <c r="K98" t="s">
        <v>85</v>
      </c>
      <c r="M98" t="s">
        <v>272</v>
      </c>
      <c r="O98" t="s">
        <v>89</v>
      </c>
      <c r="Q98" t="s">
        <v>89</v>
      </c>
      <c r="R98" t="s">
        <v>207</v>
      </c>
      <c r="S98" s="1">
        <f t="shared" si="8"/>
        <v>39660</v>
      </c>
      <c r="AF98" t="s">
        <v>303</v>
      </c>
      <c r="AG98" s="10">
        <f t="shared" si="9"/>
        <v>0.27</v>
      </c>
      <c r="AH98" t="s">
        <v>93</v>
      </c>
      <c r="AK98" t="e">
        <f t="shared" si="10"/>
        <v>#N/A</v>
      </c>
      <c r="AL98" t="s">
        <v>93</v>
      </c>
      <c r="AM98" t="s">
        <v>94</v>
      </c>
      <c r="AS98" t="s">
        <v>323</v>
      </c>
      <c r="AT98" t="s">
        <v>93</v>
      </c>
      <c r="AW98" t="s">
        <v>93</v>
      </c>
      <c r="AX98" t="s">
        <v>275</v>
      </c>
    </row>
    <row r="99" spans="1:83" ht="12.75">
      <c r="A99" t="s">
        <v>75</v>
      </c>
      <c r="K99" t="s">
        <v>85</v>
      </c>
      <c r="M99" t="s">
        <v>272</v>
      </c>
      <c r="O99" t="s">
        <v>89</v>
      </c>
      <c r="Q99" t="s">
        <v>89</v>
      </c>
      <c r="R99" t="s">
        <v>210</v>
      </c>
      <c r="S99" s="1">
        <f t="shared" si="8"/>
        <v>39691</v>
      </c>
      <c r="AF99" t="s">
        <v>319</v>
      </c>
      <c r="AG99" s="10">
        <f t="shared" si="9"/>
        <v>0.25</v>
      </c>
      <c r="AH99" t="s">
        <v>93</v>
      </c>
      <c r="AK99" t="e">
        <f t="shared" si="10"/>
        <v>#N/A</v>
      </c>
      <c r="AL99" t="s">
        <v>93</v>
      </c>
      <c r="AM99" t="s">
        <v>94</v>
      </c>
      <c r="AS99" t="s">
        <v>324</v>
      </c>
      <c r="AT99" t="s">
        <v>93</v>
      </c>
      <c r="AW99" t="s">
        <v>93</v>
      </c>
      <c r="AX99" t="s">
        <v>275</v>
      </c>
    </row>
    <row r="100" spans="1:83" ht="12.75">
      <c r="A100" t="s">
        <v>75</v>
      </c>
      <c r="K100" t="s">
        <v>85</v>
      </c>
      <c r="M100" t="s">
        <v>272</v>
      </c>
      <c r="O100" t="s">
        <v>89</v>
      </c>
      <c r="Q100" t="s">
        <v>89</v>
      </c>
      <c r="R100" t="s">
        <v>212</v>
      </c>
      <c r="S100" s="1">
        <f t="shared" si="8"/>
        <v>39721</v>
      </c>
      <c r="AF100" t="s">
        <v>325</v>
      </c>
      <c r="AG100" s="10">
        <f t="shared" si="9"/>
        <v>0.08</v>
      </c>
      <c r="AH100" t="s">
        <v>93</v>
      </c>
      <c r="AK100" t="e">
        <f t="shared" si="10"/>
        <v>#N/A</v>
      </c>
      <c r="AL100" t="s">
        <v>93</v>
      </c>
      <c r="AM100" t="s">
        <v>94</v>
      </c>
      <c r="AS100" t="s">
        <v>313</v>
      </c>
      <c r="AT100" t="s">
        <v>93</v>
      </c>
      <c r="AW100" t="s">
        <v>93</v>
      </c>
      <c r="AX100" t="s">
        <v>275</v>
      </c>
    </row>
    <row r="101" spans="1:83" ht="12.75">
      <c r="A101" t="s">
        <v>75</v>
      </c>
      <c r="K101" t="s">
        <v>85</v>
      </c>
      <c r="M101" t="s">
        <v>272</v>
      </c>
      <c r="O101" t="s">
        <v>89</v>
      </c>
      <c r="Q101" t="s">
        <v>89</v>
      </c>
      <c r="R101" t="s">
        <v>215</v>
      </c>
      <c r="S101" s="1">
        <f t="shared" si="8"/>
        <v>39752</v>
      </c>
      <c r="AF101" t="s">
        <v>292</v>
      </c>
      <c r="AG101" s="10">
        <f t="shared" si="9"/>
        <v>0.32</v>
      </c>
      <c r="AH101" t="s">
        <v>93</v>
      </c>
      <c r="AK101" t="e">
        <f t="shared" si="10"/>
        <v>#N/A</v>
      </c>
      <c r="AL101" t="s">
        <v>93</v>
      </c>
      <c r="AM101" t="s">
        <v>94</v>
      </c>
      <c r="AS101" t="s">
        <v>291</v>
      </c>
      <c r="AT101" t="s">
        <v>93</v>
      </c>
      <c r="AW101" t="s">
        <v>93</v>
      </c>
      <c r="AX101" t="s">
        <v>275</v>
      </c>
    </row>
    <row r="102" spans="1:83" ht="12.75">
      <c r="A102" t="s">
        <v>75</v>
      </c>
      <c r="K102" t="s">
        <v>85</v>
      </c>
      <c r="M102" t="s">
        <v>272</v>
      </c>
      <c r="O102" t="s">
        <v>89</v>
      </c>
      <c r="Q102" t="s">
        <v>89</v>
      </c>
      <c r="R102" t="s">
        <v>217</v>
      </c>
      <c r="S102" s="1">
        <f t="shared" si="8"/>
        <v>39782</v>
      </c>
      <c r="AF102" t="s">
        <v>290</v>
      </c>
      <c r="AG102" s="10">
        <f t="shared" si="9"/>
        <v>0.36</v>
      </c>
      <c r="AH102" t="s">
        <v>93</v>
      </c>
      <c r="AK102" t="e">
        <f t="shared" si="10"/>
        <v>#N/A</v>
      </c>
      <c r="AL102" t="s">
        <v>93</v>
      </c>
      <c r="AM102" t="s">
        <v>94</v>
      </c>
      <c r="AS102" t="s">
        <v>326</v>
      </c>
      <c r="AT102" t="s">
        <v>93</v>
      </c>
      <c r="AW102" t="s">
        <v>93</v>
      </c>
      <c r="AX102" t="s">
        <v>275</v>
      </c>
    </row>
    <row r="103" spans="1:83" ht="12.75">
      <c r="A103" t="s">
        <v>75</v>
      </c>
      <c r="K103" t="s">
        <v>85</v>
      </c>
      <c r="M103" t="s">
        <v>272</v>
      </c>
      <c r="O103" t="s">
        <v>89</v>
      </c>
      <c r="Q103" t="s">
        <v>89</v>
      </c>
      <c r="R103" t="s">
        <v>220</v>
      </c>
      <c r="S103" s="1">
        <f t="shared" si="8"/>
        <v>39813</v>
      </c>
      <c r="AF103" t="s">
        <v>318</v>
      </c>
      <c r="AG103" s="10">
        <f t="shared" si="9"/>
        <v>0.15</v>
      </c>
      <c r="AH103" t="s">
        <v>93</v>
      </c>
      <c r="AK103" t="e">
        <f t="shared" si="10"/>
        <v>#N/A</v>
      </c>
      <c r="AL103" t="s">
        <v>93</v>
      </c>
      <c r="AM103" t="s">
        <v>94</v>
      </c>
      <c r="AS103" t="s">
        <v>311</v>
      </c>
      <c r="AT103" t="s">
        <v>93</v>
      </c>
      <c r="AW103" t="s">
        <v>93</v>
      </c>
      <c r="AX103" t="s">
        <v>275</v>
      </c>
    </row>
    <row r="104" spans="1:83" ht="12.75">
      <c r="A104" t="s">
        <v>75</v>
      </c>
      <c r="K104" t="s">
        <v>85</v>
      </c>
      <c r="M104" t="s">
        <v>272</v>
      </c>
      <c r="O104" t="s">
        <v>89</v>
      </c>
      <c r="Q104" t="s">
        <v>89</v>
      </c>
      <c r="R104" t="s">
        <v>223</v>
      </c>
      <c r="S104" s="1">
        <f t="shared" si="8"/>
        <v>39844</v>
      </c>
      <c r="AF104" t="s">
        <v>304</v>
      </c>
      <c r="AG104" s="10">
        <f t="shared" si="9"/>
        <v>0.44</v>
      </c>
      <c r="AH104" t="s">
        <v>93</v>
      </c>
      <c r="AK104" t="e">
        <f t="shared" si="10"/>
        <v>#N/A</v>
      </c>
      <c r="AL104" t="s">
        <v>93</v>
      </c>
      <c r="AM104" t="s">
        <v>94</v>
      </c>
      <c r="AS104" t="s">
        <v>327</v>
      </c>
      <c r="AT104" t="s">
        <v>93</v>
      </c>
      <c r="AW104" t="s">
        <v>93</v>
      </c>
      <c r="AX104" t="s">
        <v>275</v>
      </c>
    </row>
    <row r="105" spans="1:83" ht="12.75">
      <c r="A105" t="s">
        <v>75</v>
      </c>
      <c r="K105" t="s">
        <v>85</v>
      </c>
      <c r="M105" t="s">
        <v>272</v>
      </c>
      <c r="O105" t="s">
        <v>89</v>
      </c>
      <c r="Q105" t="s">
        <v>89</v>
      </c>
      <c r="R105" t="s">
        <v>226</v>
      </c>
      <c r="S105" s="1">
        <f t="shared" si="8"/>
        <v>39872</v>
      </c>
      <c r="AF105" t="s">
        <v>301</v>
      </c>
      <c r="AG105" s="10">
        <f t="shared" si="9"/>
        <v>0.52</v>
      </c>
      <c r="AH105" t="s">
        <v>93</v>
      </c>
      <c r="AK105" t="e">
        <f t="shared" si="10"/>
        <v>#N/A</v>
      </c>
      <c r="AL105" t="s">
        <v>93</v>
      </c>
      <c r="AM105" t="s">
        <v>94</v>
      </c>
      <c r="AS105" t="s">
        <v>302</v>
      </c>
      <c r="AT105" t="s">
        <v>93</v>
      </c>
      <c r="AW105" t="s">
        <v>93</v>
      </c>
      <c r="AX105" t="s">
        <v>275</v>
      </c>
    </row>
    <row r="106" spans="1:83" ht="12.75">
      <c r="A106" t="s">
        <v>75</v>
      </c>
      <c r="K106" t="s">
        <v>85</v>
      </c>
      <c r="M106" t="s">
        <v>272</v>
      </c>
      <c r="O106" t="s">
        <v>89</v>
      </c>
      <c r="Q106" t="s">
        <v>89</v>
      </c>
      <c r="R106" t="s">
        <v>229</v>
      </c>
      <c r="S106" s="1">
        <f t="shared" si="8"/>
        <v>39903</v>
      </c>
      <c r="AF106" t="s">
        <v>303</v>
      </c>
      <c r="AG106" s="10">
        <f t="shared" si="9"/>
        <v>0.27</v>
      </c>
      <c r="AH106" t="s">
        <v>93</v>
      </c>
      <c r="AK106" t="e">
        <f t="shared" si="10"/>
        <v>#N/A</v>
      </c>
      <c r="AL106" t="s">
        <v>93</v>
      </c>
      <c r="AM106" t="s">
        <v>94</v>
      </c>
      <c r="AS106" t="s">
        <v>290</v>
      </c>
      <c r="AT106" t="s">
        <v>93</v>
      </c>
      <c r="AW106" t="s">
        <v>93</v>
      </c>
      <c r="AX106" t="s">
        <v>275</v>
      </c>
    </row>
    <row r="107" spans="1:83" ht="12.75">
      <c r="A107" t="s">
        <v>75</v>
      </c>
      <c r="K107" t="s">
        <v>85</v>
      </c>
      <c r="M107" t="s">
        <v>272</v>
      </c>
      <c r="O107" t="s">
        <v>89</v>
      </c>
      <c r="Q107" t="s">
        <v>89</v>
      </c>
      <c r="R107" t="s">
        <v>232</v>
      </c>
      <c r="S107" s="1">
        <f t="shared" si="8"/>
        <v>39933</v>
      </c>
      <c r="AF107" t="s">
        <v>303</v>
      </c>
      <c r="AG107" s="10">
        <f t="shared" si="9"/>
        <v>0.27</v>
      </c>
      <c r="AH107" t="s">
        <v>93</v>
      </c>
      <c r="AK107" t="e">
        <f t="shared" si="10"/>
        <v>#N/A</v>
      </c>
      <c r="AL107" t="s">
        <v>93</v>
      </c>
      <c r="AM107" t="s">
        <v>94</v>
      </c>
      <c r="AS107" t="s">
        <v>280</v>
      </c>
      <c r="AT107" t="s">
        <v>93</v>
      </c>
      <c r="AW107" t="s">
        <v>93</v>
      </c>
      <c r="AX107" t="s">
        <v>275</v>
      </c>
    </row>
    <row r="108" spans="1:83" ht="12.75">
      <c r="A108" t="s">
        <v>75</v>
      </c>
      <c r="K108" t="s">
        <v>85</v>
      </c>
      <c r="M108" t="s">
        <v>272</v>
      </c>
      <c r="O108" t="s">
        <v>89</v>
      </c>
      <c r="Q108" t="s">
        <v>89</v>
      </c>
      <c r="R108" t="s">
        <v>234</v>
      </c>
      <c r="S108" s="1">
        <f t="shared" si="8"/>
        <v>39964</v>
      </c>
      <c r="AF108" t="s">
        <v>287</v>
      </c>
      <c r="AG108" s="10">
        <f t="shared" si="9"/>
        <v>0.18</v>
      </c>
      <c r="AH108" t="s">
        <v>93</v>
      </c>
      <c r="AK108" t="e">
        <f t="shared" si="10"/>
        <v>#N/A</v>
      </c>
      <c r="AL108" t="s">
        <v>93</v>
      </c>
      <c r="AM108" t="s">
        <v>94</v>
      </c>
      <c r="AS108" t="s">
        <v>280</v>
      </c>
      <c r="AT108" t="s">
        <v>93</v>
      </c>
      <c r="AW108" t="s">
        <v>93</v>
      </c>
      <c r="AX108" t="s">
        <v>275</v>
      </c>
    </row>
    <row r="109" spans="1:83" ht="12.75">
      <c r="A109" t="s">
        <v>75</v>
      </c>
      <c r="K109" t="s">
        <v>85</v>
      </c>
      <c r="M109" t="s">
        <v>272</v>
      </c>
      <c r="O109" t="s">
        <v>89</v>
      </c>
      <c r="Q109" t="s">
        <v>89</v>
      </c>
      <c r="R109" t="s">
        <v>237</v>
      </c>
      <c r="S109" s="1">
        <f t="shared" si="8"/>
        <v>39994</v>
      </c>
      <c r="AF109" t="s">
        <v>313</v>
      </c>
      <c r="AG109" s="10">
        <f t="shared" si="9"/>
        <v>0.17</v>
      </c>
      <c r="AH109" t="s">
        <v>93</v>
      </c>
      <c r="AK109" t="e">
        <f t="shared" si="10"/>
        <v>#N/A</v>
      </c>
      <c r="AL109" t="s">
        <v>93</v>
      </c>
      <c r="AM109" t="s">
        <v>94</v>
      </c>
      <c r="AS109" t="s">
        <v>300</v>
      </c>
      <c r="AT109" t="s">
        <v>93</v>
      </c>
      <c r="AW109" t="s">
        <v>93</v>
      </c>
      <c r="AX109" t="s">
        <v>275</v>
      </c>
    </row>
    <row r="110" spans="1:83" ht="12.75">
      <c r="A110" t="s">
        <v>75</v>
      </c>
      <c r="K110" t="s">
        <v>85</v>
      </c>
      <c r="M110" t="s">
        <v>272</v>
      </c>
      <c r="O110" t="s">
        <v>89</v>
      </c>
      <c r="Q110" t="s">
        <v>89</v>
      </c>
      <c r="R110" t="s">
        <v>240</v>
      </c>
      <c r="S110" s="1">
        <f t="shared" si="8"/>
        <v>40025</v>
      </c>
      <c r="AF110" t="s">
        <v>311</v>
      </c>
      <c r="AG110" s="10">
        <f t="shared" si="9"/>
        <v>0.28</v>
      </c>
      <c r="AH110" t="s">
        <v>93</v>
      </c>
      <c r="AK110" t="e">
        <f t="shared" si="10"/>
        <v>#N/A</v>
      </c>
      <c r="AL110" t="s">
        <v>93</v>
      </c>
      <c r="AM110" t="s">
        <v>94</v>
      </c>
      <c r="AS110" t="s">
        <v>328</v>
      </c>
      <c r="AT110" t="s">
        <v>93</v>
      </c>
      <c r="AW110" t="s">
        <v>93</v>
      </c>
      <c r="AX110" t="s">
        <v>275</v>
      </c>
    </row>
    <row r="111" spans="1:83" ht="12.75">
      <c r="A111" t="s">
        <v>75</v>
      </c>
      <c r="K111" t="s">
        <v>85</v>
      </c>
      <c r="M111" t="s">
        <v>272</v>
      </c>
      <c r="O111" t="s">
        <v>89</v>
      </c>
      <c r="Q111" t="s">
        <v>89</v>
      </c>
      <c r="R111" t="s">
        <v>243</v>
      </c>
      <c r="S111" s="1">
        <f t="shared" si="8"/>
        <v>40056</v>
      </c>
      <c r="AF111" t="s">
        <v>311</v>
      </c>
      <c r="AG111" s="10">
        <f t="shared" si="9"/>
        <v>0.28</v>
      </c>
      <c r="AH111" t="s">
        <v>93</v>
      </c>
      <c r="AK111" t="e">
        <f t="shared" si="10"/>
        <v>#N/A</v>
      </c>
      <c r="AL111" t="s">
        <v>93</v>
      </c>
      <c r="AM111" t="s">
        <v>94</v>
      </c>
      <c r="AS111" t="s">
        <v>323</v>
      </c>
      <c r="AT111" t="s">
        <v>93</v>
      </c>
      <c r="AW111" t="s">
        <v>93</v>
      </c>
      <c r="AX111" t="s">
        <v>275</v>
      </c>
    </row>
    <row r="112" spans="1:83" ht="12.75">
      <c r="A112" t="s">
        <v>75</v>
      </c>
      <c r="K112" t="s">
        <v>85</v>
      </c>
      <c r="M112" t="s">
        <v>272</v>
      </c>
      <c r="O112" t="s">
        <v>89</v>
      </c>
      <c r="Q112" t="s">
        <v>89</v>
      </c>
      <c r="R112" t="s">
        <v>244</v>
      </c>
      <c r="S112" s="1">
        <f t="shared" si="8"/>
        <v>40086</v>
      </c>
      <c r="AF112" t="s">
        <v>295</v>
      </c>
      <c r="AG112" s="10">
        <f t="shared" si="9"/>
        <v>0.35</v>
      </c>
      <c r="AH112" t="s">
        <v>93</v>
      </c>
      <c r="AK112" t="e">
        <f t="shared" si="10"/>
        <v>#N/A</v>
      </c>
      <c r="AL112" t="s">
        <v>93</v>
      </c>
      <c r="AM112" t="s">
        <v>94</v>
      </c>
      <c r="AS112" t="s">
        <v>285</v>
      </c>
      <c r="AT112" t="s">
        <v>93</v>
      </c>
      <c r="AW112" t="s">
        <v>93</v>
      </c>
      <c r="AX112" t="s">
        <v>275</v>
      </c>
    </row>
    <row r="113" spans="1:83" ht="12.75">
      <c r="A113" t="s">
        <v>75</v>
      </c>
      <c r="K113" t="s">
        <v>85</v>
      </c>
      <c r="M113" t="s">
        <v>272</v>
      </c>
      <c r="O113" t="s">
        <v>89</v>
      </c>
      <c r="Q113" t="s">
        <v>89</v>
      </c>
      <c r="R113" t="s">
        <v>246</v>
      </c>
      <c r="S113" s="1">
        <f t="shared" si="8"/>
        <v>40117</v>
      </c>
      <c r="AE113" t="s">
        <v>329</v>
      </c>
      <c r="AF113" t="s">
        <v>283</v>
      </c>
      <c r="AG113" s="10">
        <f t="shared" si="9"/>
        <v>0.2</v>
      </c>
      <c r="AH113" t="s">
        <v>93</v>
      </c>
      <c r="AK113" t="e">
        <f t="shared" si="10"/>
        <v>#N/A</v>
      </c>
      <c r="AL113" t="s">
        <v>93</v>
      </c>
      <c r="AM113" t="s">
        <v>94</v>
      </c>
      <c r="AR113" t="s">
        <v>329</v>
      </c>
      <c r="AS113" t="s">
        <v>283</v>
      </c>
      <c r="AT113" t="s">
        <v>93</v>
      </c>
      <c r="AW113" t="s">
        <v>93</v>
      </c>
      <c r="AX113" t="s">
        <v>275</v>
      </c>
    </row>
    <row r="114" spans="1:83" ht="12.75">
      <c r="A114" t="s">
        <v>75</v>
      </c>
      <c r="K114" t="s">
        <v>85</v>
      </c>
      <c r="M114" t="s">
        <v>272</v>
      </c>
      <c r="O114" t="s">
        <v>89</v>
      </c>
      <c r="Q114" t="s">
        <v>89</v>
      </c>
      <c r="R114" t="s">
        <v>249</v>
      </c>
      <c r="S114" s="1">
        <f t="shared" si="8"/>
        <v>40147</v>
      </c>
      <c r="AE114" t="s">
        <v>329</v>
      </c>
      <c r="AF114" t="s">
        <v>283</v>
      </c>
      <c r="AG114" s="10">
        <f t="shared" si="9"/>
        <v>0.2</v>
      </c>
      <c r="AH114" t="s">
        <v>93</v>
      </c>
      <c r="AK114" t="e">
        <f t="shared" si="10"/>
        <v>#N/A</v>
      </c>
      <c r="AL114" t="s">
        <v>93</v>
      </c>
      <c r="AM114" t="s">
        <v>94</v>
      </c>
      <c r="AR114" t="s">
        <v>329</v>
      </c>
      <c r="AS114" t="s">
        <v>283</v>
      </c>
      <c r="AT114" t="s">
        <v>93</v>
      </c>
      <c r="AW114" t="s">
        <v>93</v>
      </c>
      <c r="AX114" t="s">
        <v>275</v>
      </c>
    </row>
    <row r="115" spans="1:83" ht="12.75">
      <c r="A115" t="s">
        <v>75</v>
      </c>
      <c r="K115" t="s">
        <v>85</v>
      </c>
      <c r="M115" t="s">
        <v>272</v>
      </c>
      <c r="O115" t="s">
        <v>89</v>
      </c>
      <c r="Q115" t="s">
        <v>89</v>
      </c>
      <c r="R115" t="s">
        <v>252</v>
      </c>
      <c r="S115" s="1">
        <f t="shared" si="8"/>
        <v>40178</v>
      </c>
      <c r="AE115" t="s">
        <v>329</v>
      </c>
      <c r="AF115" t="s">
        <v>283</v>
      </c>
      <c r="AG115" s="10">
        <f t="shared" si="9"/>
        <v>0.2</v>
      </c>
      <c r="AH115" t="s">
        <v>93</v>
      </c>
      <c r="AK115" t="e">
        <f t="shared" si="10"/>
        <v>#N/A</v>
      </c>
      <c r="AL115" t="s">
        <v>93</v>
      </c>
      <c r="AM115" t="s">
        <v>94</v>
      </c>
      <c r="AR115" t="s">
        <v>329</v>
      </c>
      <c r="AS115" t="s">
        <v>283</v>
      </c>
      <c r="AT115" t="s">
        <v>93</v>
      </c>
      <c r="AW115" t="s">
        <v>93</v>
      </c>
      <c r="AX115" t="s">
        <v>275</v>
      </c>
    </row>
    <row r="116" spans="1:83" ht="12.75">
      <c r="A116" t="s">
        <v>75</v>
      </c>
      <c r="K116" t="s">
        <v>85</v>
      </c>
      <c r="M116" t="s">
        <v>272</v>
      </c>
      <c r="O116" t="s">
        <v>89</v>
      </c>
      <c r="Q116" t="s">
        <v>89</v>
      </c>
      <c r="R116" t="s">
        <v>255</v>
      </c>
      <c r="S116" s="1">
        <f t="shared" si="8"/>
        <v>40209</v>
      </c>
      <c r="AE116" t="s">
        <v>329</v>
      </c>
      <c r="AF116" t="s">
        <v>283</v>
      </c>
      <c r="AG116" s="10">
        <f t="shared" si="9"/>
        <v>0.2</v>
      </c>
      <c r="AH116" t="s">
        <v>93</v>
      </c>
      <c r="AK116" t="e">
        <f t="shared" si="10"/>
        <v>#N/A</v>
      </c>
      <c r="AL116" t="s">
        <v>93</v>
      </c>
      <c r="AM116" t="s">
        <v>94</v>
      </c>
      <c r="AR116" t="s">
        <v>329</v>
      </c>
      <c r="AS116" t="s">
        <v>283</v>
      </c>
      <c r="AT116" t="s">
        <v>93</v>
      </c>
      <c r="AW116" t="s">
        <v>93</v>
      </c>
      <c r="AX116" t="s">
        <v>275</v>
      </c>
    </row>
    <row r="117" spans="1:83" ht="12.75">
      <c r="A117" t="s">
        <v>75</v>
      </c>
      <c r="K117" t="s">
        <v>85</v>
      </c>
      <c r="M117" t="s">
        <v>272</v>
      </c>
      <c r="O117" t="s">
        <v>89</v>
      </c>
      <c r="Q117" t="s">
        <v>89</v>
      </c>
      <c r="R117" t="s">
        <v>258</v>
      </c>
      <c r="S117" s="1">
        <f t="shared" si="8"/>
        <v>40237</v>
      </c>
      <c r="AF117" t="s">
        <v>330</v>
      </c>
      <c r="AG117" s="10">
        <f t="shared" si="9"/>
        <v>3.6</v>
      </c>
      <c r="AH117" t="s">
        <v>93</v>
      </c>
      <c r="AK117" t="e">
        <f t="shared" si="10"/>
        <v>#N/A</v>
      </c>
      <c r="AL117" t="s">
        <v>93</v>
      </c>
      <c r="AM117" t="s">
        <v>94</v>
      </c>
      <c r="AS117" t="s">
        <v>331</v>
      </c>
      <c r="AT117" t="s">
        <v>93</v>
      </c>
      <c r="AW117" t="s">
        <v>93</v>
      </c>
      <c r="AX117" t="s">
        <v>275</v>
      </c>
    </row>
    <row r="118" spans="1:83" ht="12.75">
      <c r="A118" t="s">
        <v>75</v>
      </c>
      <c r="K118" t="s">
        <v>85</v>
      </c>
      <c r="M118" t="s">
        <v>272</v>
      </c>
      <c r="O118" t="s">
        <v>89</v>
      </c>
      <c r="Q118" t="s">
        <v>89</v>
      </c>
      <c r="R118" t="s">
        <v>261</v>
      </c>
      <c r="S118" s="1">
        <f t="shared" si="8"/>
        <v>40268</v>
      </c>
      <c r="AE118" t="s">
        <v>329</v>
      </c>
      <c r="AF118" t="s">
        <v>314</v>
      </c>
      <c r="AG118" s="10">
        <f t="shared" si="9"/>
        <v>0.1</v>
      </c>
      <c r="AH118" t="s">
        <v>93</v>
      </c>
      <c r="AK118" t="e">
        <f t="shared" si="10"/>
        <v>#N/A</v>
      </c>
      <c r="AL118" t="s">
        <v>93</v>
      </c>
      <c r="AM118" t="s">
        <v>94</v>
      </c>
      <c r="AR118" t="s">
        <v>329</v>
      </c>
      <c r="AS118" t="s">
        <v>314</v>
      </c>
      <c r="AT118" t="s">
        <v>93</v>
      </c>
      <c r="AW118" t="s">
        <v>93</v>
      </c>
      <c r="AX118" t="s">
        <v>275</v>
      </c>
    </row>
    <row r="119" spans="1:83" ht="12.75">
      <c r="A119" t="s">
        <v>75</v>
      </c>
      <c r="K119" t="s">
        <v>85</v>
      </c>
      <c r="M119" t="s">
        <v>272</v>
      </c>
      <c r="O119" t="s">
        <v>89</v>
      </c>
      <c r="Q119" t="s">
        <v>89</v>
      </c>
      <c r="R119" t="s">
        <v>263</v>
      </c>
      <c r="S119" s="1">
        <f t="shared" si="8"/>
        <v>40298</v>
      </c>
      <c r="AF119" t="s">
        <v>286</v>
      </c>
      <c r="AG119" s="10">
        <f t="shared" si="9"/>
        <v>0.12</v>
      </c>
      <c r="AH119" t="s">
        <v>93</v>
      </c>
      <c r="AK119" t="e">
        <f t="shared" si="10"/>
        <v>#N/A</v>
      </c>
      <c r="AL119" t="s">
        <v>93</v>
      </c>
      <c r="AM119" t="s">
        <v>94</v>
      </c>
      <c r="AS119" t="s">
        <v>293</v>
      </c>
      <c r="AT119" t="s">
        <v>93</v>
      </c>
      <c r="AW119" t="s">
        <v>93</v>
      </c>
      <c r="AX119" t="s">
        <v>275</v>
      </c>
    </row>
    <row r="120" spans="1:83" ht="12.75">
      <c r="A120" t="s">
        <v>75</v>
      </c>
      <c r="K120" t="s">
        <v>85</v>
      </c>
      <c r="M120" t="s">
        <v>272</v>
      </c>
      <c r="O120" t="s">
        <v>89</v>
      </c>
      <c r="Q120" t="s">
        <v>89</v>
      </c>
      <c r="R120" t="s">
        <v>266</v>
      </c>
      <c r="S120" s="1">
        <f t="shared" si="8"/>
        <v>40329</v>
      </c>
      <c r="AF120" t="s">
        <v>318</v>
      </c>
      <c r="AG120" s="10">
        <f t="shared" si="9"/>
        <v>0.15</v>
      </c>
      <c r="AH120" t="s">
        <v>93</v>
      </c>
      <c r="AK120" t="e">
        <f t="shared" si="10"/>
        <v>#N/A</v>
      </c>
      <c r="AL120" t="s">
        <v>93</v>
      </c>
      <c r="AM120" t="s">
        <v>94</v>
      </c>
      <c r="AS120" t="s">
        <v>293</v>
      </c>
      <c r="AT120" t="s">
        <v>93</v>
      </c>
      <c r="AW120" t="s">
        <v>93</v>
      </c>
      <c r="AX120" t="s">
        <v>275</v>
      </c>
    </row>
    <row r="121" spans="1:83" ht="12.75">
      <c r="A121" t="s">
        <v>75</v>
      </c>
      <c r="K121" t="s">
        <v>85</v>
      </c>
      <c r="M121" t="s">
        <v>272</v>
      </c>
      <c r="O121" t="s">
        <v>89</v>
      </c>
      <c r="Q121" t="s">
        <v>89</v>
      </c>
      <c r="R121" t="s">
        <v>269</v>
      </c>
      <c r="S121" s="1">
        <f t="shared" si="8"/>
        <v>40359</v>
      </c>
      <c r="AF121" t="s">
        <v>325</v>
      </c>
      <c r="AG121" s="10">
        <f t="shared" si="9"/>
        <v>0.08</v>
      </c>
      <c r="AH121" t="s">
        <v>93</v>
      </c>
      <c r="AK121" t="e">
        <f t="shared" si="10"/>
        <v>#N/A</v>
      </c>
      <c r="AL121" t="s">
        <v>93</v>
      </c>
      <c r="AM121" t="s">
        <v>94</v>
      </c>
      <c r="AS121" t="s">
        <v>276</v>
      </c>
      <c r="AT121" t="s">
        <v>93</v>
      </c>
      <c r="AW121" t="s">
        <v>93</v>
      </c>
      <c r="AX121" t="s">
        <v>275</v>
      </c>
    </row>
    <row r="122" spans="1:83" ht="63.75">
      <c r="A122" t="s">
        <v>75</v>
      </c>
      <c r="K122" t="s">
        <v>85</v>
      </c>
      <c r="M122" t="s">
        <v>332</v>
      </c>
      <c r="N122" s="9" t="s">
        <v>333</v>
      </c>
      <c r="O122" t="s">
        <v>89</v>
      </c>
      <c r="P122" s="9" t="s">
        <v>90</v>
      </c>
      <c r="Q122" t="s">
        <v>89</v>
      </c>
      <c r="R122" t="s">
        <v>91</v>
      </c>
      <c r="S122" s="1">
        <f t="shared" si="8"/>
        <v>38564</v>
      </c>
      <c r="BD122" t="s">
        <v>334</v>
      </c>
      <c r="BE122" s="18">
        <f aca="true" t="shared" si="11" ref="BE122:BE130">VALUE(BD122)</f>
        <v>1.45</v>
      </c>
      <c r="BF122" t="s">
        <v>335</v>
      </c>
      <c r="BG122" t="s">
        <v>123</v>
      </c>
      <c r="BH122" t="s">
        <v>336</v>
      </c>
      <c r="BI122">
        <f>VALUE(BH122)</f>
        <v>1.56</v>
      </c>
      <c r="BJ122" t="s">
        <v>335</v>
      </c>
      <c r="BK122" t="s">
        <v>94</v>
      </c>
      <c r="BQ122" t="s">
        <v>337</v>
      </c>
      <c r="BR122">
        <f>VALUE(BQ122)</f>
        <v>2.406</v>
      </c>
      <c r="BS122" t="s">
        <v>335</v>
      </c>
      <c r="BV122" t="s">
        <v>335</v>
      </c>
      <c r="BW122" t="s">
        <v>275</v>
      </c>
    </row>
    <row r="123" spans="1:83" ht="12.75">
      <c r="A123" t="s">
        <v>75</v>
      </c>
      <c r="K123" t="s">
        <v>85</v>
      </c>
      <c r="M123" t="s">
        <v>332</v>
      </c>
      <c r="O123" t="s">
        <v>89</v>
      </c>
      <c r="Q123" t="s">
        <v>89</v>
      </c>
      <c r="R123" t="s">
        <v>97</v>
      </c>
      <c r="S123" s="1">
        <f t="shared" si="8"/>
        <v>38595</v>
      </c>
      <c r="BD123" t="s">
        <v>334</v>
      </c>
      <c r="BE123" s="18">
        <f t="shared" si="11"/>
        <v>1.45</v>
      </c>
      <c r="BF123" t="s">
        <v>335</v>
      </c>
      <c r="BG123" t="s">
        <v>123</v>
      </c>
      <c r="BH123" t="s">
        <v>336</v>
      </c>
      <c r="BI123">
        <f aca="true" t="shared" si="12" ref="BI123:BI181">VALUE(BH123)</f>
        <v>1.56</v>
      </c>
      <c r="BJ123" t="s">
        <v>335</v>
      </c>
      <c r="BK123" t="s">
        <v>94</v>
      </c>
      <c r="BQ123" t="s">
        <v>192</v>
      </c>
      <c r="BR123">
        <f aca="true" t="shared" si="13" ref="BR123:BR181">VALUE(BQ123)</f>
        <v>7</v>
      </c>
      <c r="BS123" t="s">
        <v>335</v>
      </c>
      <c r="BV123" t="s">
        <v>335</v>
      </c>
      <c r="BW123" t="s">
        <v>275</v>
      </c>
    </row>
    <row r="124" spans="1:83" ht="12.75">
      <c r="A124" t="s">
        <v>75</v>
      </c>
      <c r="K124" t="s">
        <v>85</v>
      </c>
      <c r="M124" t="s">
        <v>332</v>
      </c>
      <c r="O124" t="s">
        <v>89</v>
      </c>
      <c r="Q124" t="s">
        <v>89</v>
      </c>
      <c r="R124" t="s">
        <v>100</v>
      </c>
      <c r="S124" s="1">
        <f t="shared" si="8"/>
        <v>38625</v>
      </c>
      <c r="BD124" t="s">
        <v>334</v>
      </c>
      <c r="BE124" s="18">
        <f t="shared" si="11"/>
        <v>1.45</v>
      </c>
      <c r="BF124" t="s">
        <v>335</v>
      </c>
      <c r="BG124" t="s">
        <v>123</v>
      </c>
      <c r="BH124" t="s">
        <v>336</v>
      </c>
      <c r="BI124">
        <f t="shared" si="12"/>
        <v>1.56</v>
      </c>
      <c r="BJ124" t="s">
        <v>335</v>
      </c>
      <c r="BK124" t="s">
        <v>94</v>
      </c>
      <c r="BQ124" t="s">
        <v>338</v>
      </c>
      <c r="BR124">
        <f t="shared" si="13"/>
        <v>5.11</v>
      </c>
      <c r="BS124" t="s">
        <v>335</v>
      </c>
      <c r="BV124" t="s">
        <v>335</v>
      </c>
      <c r="BW124" t="s">
        <v>275</v>
      </c>
    </row>
    <row r="125" spans="1:83" ht="12.75">
      <c r="A125" t="s">
        <v>75</v>
      </c>
      <c r="K125" t="s">
        <v>85</v>
      </c>
      <c r="M125" t="s">
        <v>332</v>
      </c>
      <c r="O125" t="s">
        <v>89</v>
      </c>
      <c r="Q125" t="s">
        <v>89</v>
      </c>
      <c r="R125" t="s">
        <v>103</v>
      </c>
      <c r="S125" s="1">
        <f t="shared" si="8"/>
        <v>38656</v>
      </c>
      <c r="BD125" t="s">
        <v>339</v>
      </c>
      <c r="BE125" s="18">
        <f t="shared" si="11"/>
        <v>1.46</v>
      </c>
      <c r="BF125" t="s">
        <v>335</v>
      </c>
      <c r="BG125" t="s">
        <v>123</v>
      </c>
      <c r="BH125" t="s">
        <v>336</v>
      </c>
      <c r="BI125">
        <f t="shared" si="12"/>
        <v>1.56</v>
      </c>
      <c r="BJ125" t="s">
        <v>335</v>
      </c>
      <c r="BK125" t="s">
        <v>94</v>
      </c>
      <c r="BQ125" t="s">
        <v>340</v>
      </c>
      <c r="BR125">
        <f t="shared" si="13"/>
        <v>4.41</v>
      </c>
      <c r="BS125" t="s">
        <v>335</v>
      </c>
      <c r="BV125" t="s">
        <v>335</v>
      </c>
      <c r="BW125" t="s">
        <v>275</v>
      </c>
    </row>
    <row r="126" spans="1:83" ht="12.75">
      <c r="A126" t="s">
        <v>75</v>
      </c>
      <c r="K126" t="s">
        <v>85</v>
      </c>
      <c r="M126" t="s">
        <v>332</v>
      </c>
      <c r="O126" t="s">
        <v>89</v>
      </c>
      <c r="Q126" t="s">
        <v>89</v>
      </c>
      <c r="R126" t="s">
        <v>106</v>
      </c>
      <c r="S126" s="1">
        <f t="shared" si="8"/>
        <v>38686</v>
      </c>
      <c r="BD126" t="s">
        <v>341</v>
      </c>
      <c r="BE126" s="18">
        <f t="shared" si="11"/>
        <v>1.48</v>
      </c>
      <c r="BF126" t="s">
        <v>335</v>
      </c>
      <c r="BG126" t="s">
        <v>123</v>
      </c>
      <c r="BH126" t="s">
        <v>336</v>
      </c>
      <c r="BI126">
        <f t="shared" si="12"/>
        <v>1.56</v>
      </c>
      <c r="BJ126" t="s">
        <v>335</v>
      </c>
      <c r="BK126" t="s">
        <v>94</v>
      </c>
      <c r="BQ126" t="s">
        <v>342</v>
      </c>
      <c r="BR126">
        <f t="shared" si="13"/>
        <v>4.36</v>
      </c>
      <c r="BS126" t="s">
        <v>335</v>
      </c>
      <c r="BV126" t="s">
        <v>335</v>
      </c>
      <c r="BW126" t="s">
        <v>275</v>
      </c>
    </row>
    <row r="127" spans="1:83" ht="12.75">
      <c r="A127" t="s">
        <v>75</v>
      </c>
      <c r="K127" t="s">
        <v>85</v>
      </c>
      <c r="M127" t="s">
        <v>332</v>
      </c>
      <c r="O127" t="s">
        <v>89</v>
      </c>
      <c r="Q127" t="s">
        <v>89</v>
      </c>
      <c r="R127" t="s">
        <v>109</v>
      </c>
      <c r="S127" s="1">
        <f t="shared" si="8"/>
        <v>38717</v>
      </c>
      <c r="BD127" t="s">
        <v>341</v>
      </c>
      <c r="BE127" s="18">
        <f t="shared" si="11"/>
        <v>1.48</v>
      </c>
      <c r="BF127" t="s">
        <v>335</v>
      </c>
      <c r="BG127" t="s">
        <v>123</v>
      </c>
      <c r="BH127" t="s">
        <v>336</v>
      </c>
      <c r="BI127">
        <f t="shared" si="12"/>
        <v>1.56</v>
      </c>
      <c r="BJ127" t="s">
        <v>335</v>
      </c>
      <c r="BK127" t="s">
        <v>94</v>
      </c>
      <c r="BQ127" t="s">
        <v>343</v>
      </c>
      <c r="BR127">
        <f t="shared" si="13"/>
        <v>4.458</v>
      </c>
      <c r="BS127" t="s">
        <v>335</v>
      </c>
      <c r="BV127" t="s">
        <v>335</v>
      </c>
      <c r="BW127" t="s">
        <v>275</v>
      </c>
    </row>
    <row r="128" spans="1:83" ht="12.75">
      <c r="A128" t="s">
        <v>75</v>
      </c>
      <c r="K128" t="s">
        <v>85</v>
      </c>
      <c r="M128" t="s">
        <v>332</v>
      </c>
      <c r="O128" t="s">
        <v>89</v>
      </c>
      <c r="Q128" t="s">
        <v>89</v>
      </c>
      <c r="R128" t="s">
        <v>112</v>
      </c>
      <c r="S128" s="1">
        <f t="shared" si="8"/>
        <v>38748</v>
      </c>
      <c r="BD128" t="s">
        <v>344</v>
      </c>
      <c r="BE128" s="18">
        <f t="shared" si="11"/>
        <v>1.44</v>
      </c>
      <c r="BF128" t="s">
        <v>335</v>
      </c>
      <c r="BG128" t="s">
        <v>123</v>
      </c>
      <c r="BH128" t="s">
        <v>336</v>
      </c>
      <c r="BI128">
        <f t="shared" si="12"/>
        <v>1.56</v>
      </c>
      <c r="BJ128" t="s">
        <v>335</v>
      </c>
      <c r="BK128" t="s">
        <v>94</v>
      </c>
      <c r="BQ128" t="s">
        <v>345</v>
      </c>
      <c r="BR128">
        <f t="shared" si="13"/>
        <v>5.469</v>
      </c>
      <c r="BS128" t="s">
        <v>335</v>
      </c>
      <c r="BV128" t="s">
        <v>335</v>
      </c>
      <c r="BW128" t="s">
        <v>275</v>
      </c>
    </row>
    <row r="129" spans="1:83" ht="12.75">
      <c r="A129" t="s">
        <v>75</v>
      </c>
      <c r="K129" t="s">
        <v>85</v>
      </c>
      <c r="M129" t="s">
        <v>332</v>
      </c>
      <c r="O129" t="s">
        <v>89</v>
      </c>
      <c r="Q129" t="s">
        <v>89</v>
      </c>
      <c r="R129" t="s">
        <v>115</v>
      </c>
      <c r="S129" s="1">
        <f t="shared" si="8"/>
        <v>38776</v>
      </c>
      <c r="BD129" t="s">
        <v>346</v>
      </c>
      <c r="BE129" s="18">
        <f t="shared" si="11"/>
        <v>1.38</v>
      </c>
      <c r="BF129" t="s">
        <v>335</v>
      </c>
      <c r="BG129" t="s">
        <v>123</v>
      </c>
      <c r="BH129" t="s">
        <v>336</v>
      </c>
      <c r="BI129">
        <f t="shared" si="12"/>
        <v>1.56</v>
      </c>
      <c r="BJ129" t="s">
        <v>335</v>
      </c>
      <c r="BK129" t="s">
        <v>94</v>
      </c>
      <c r="BQ129" t="s">
        <v>347</v>
      </c>
      <c r="BR129">
        <f t="shared" si="13"/>
        <v>4.14</v>
      </c>
      <c r="BS129" t="s">
        <v>335</v>
      </c>
      <c r="BV129" t="s">
        <v>335</v>
      </c>
      <c r="BW129" t="s">
        <v>275</v>
      </c>
    </row>
    <row r="130" spans="1:83" ht="12.75">
      <c r="A130" t="s">
        <v>75</v>
      </c>
      <c r="K130" t="s">
        <v>85</v>
      </c>
      <c r="M130" t="s">
        <v>332</v>
      </c>
      <c r="O130" t="s">
        <v>89</v>
      </c>
      <c r="Q130" t="s">
        <v>89</v>
      </c>
      <c r="R130" t="s">
        <v>118</v>
      </c>
      <c r="S130" s="1">
        <f t="shared" si="8"/>
        <v>38807</v>
      </c>
      <c r="BD130" t="s">
        <v>143</v>
      </c>
      <c r="BE130" s="18">
        <f t="shared" si="11"/>
        <v>1.3</v>
      </c>
      <c r="BF130" t="s">
        <v>335</v>
      </c>
      <c r="BG130" t="s">
        <v>123</v>
      </c>
      <c r="BH130" t="s">
        <v>336</v>
      </c>
      <c r="BI130">
        <f t="shared" si="12"/>
        <v>1.56</v>
      </c>
      <c r="BJ130" t="s">
        <v>335</v>
      </c>
      <c r="BK130" t="s">
        <v>94</v>
      </c>
      <c r="BQ130" t="s">
        <v>348</v>
      </c>
      <c r="BR130">
        <f t="shared" si="13"/>
        <v>4.08</v>
      </c>
      <c r="BS130" t="s">
        <v>335</v>
      </c>
      <c r="BV130" t="s">
        <v>335</v>
      </c>
      <c r="BW130" t="s">
        <v>275</v>
      </c>
    </row>
    <row r="131" spans="1:83" ht="12.75">
      <c r="A131" t="s">
        <v>75</v>
      </c>
      <c r="K131" t="s">
        <v>85</v>
      </c>
      <c r="M131" t="s">
        <v>332</v>
      </c>
      <c r="O131" t="s">
        <v>89</v>
      </c>
      <c r="Q131" t="s">
        <v>89</v>
      </c>
      <c r="R131" t="s">
        <v>121</v>
      </c>
      <c r="S131" s="1">
        <f aca="true" t="shared" si="14" ref="S131:S181">DATE(LEFT(R131,4),MID(R131,5,2),RIGHT(R131,2))</f>
        <v>38837</v>
      </c>
      <c r="BD131" t="s">
        <v>349</v>
      </c>
      <c r="BE131" s="18">
        <f aca="true" t="shared" si="15" ref="BE131:BE181">VALUE(BD131)</f>
        <v>1.21</v>
      </c>
      <c r="BF131" t="s">
        <v>335</v>
      </c>
      <c r="BG131" t="s">
        <v>123</v>
      </c>
      <c r="BH131" t="s">
        <v>336</v>
      </c>
      <c r="BI131">
        <f t="shared" si="12"/>
        <v>1.56</v>
      </c>
      <c r="BJ131" t="s">
        <v>335</v>
      </c>
      <c r="BK131" t="s">
        <v>94</v>
      </c>
      <c r="BQ131" t="s">
        <v>350</v>
      </c>
      <c r="BR131">
        <f t="shared" si="13"/>
        <v>4.138</v>
      </c>
      <c r="BS131" t="s">
        <v>335</v>
      </c>
      <c r="BV131" t="s">
        <v>335</v>
      </c>
      <c r="BW131" t="s">
        <v>275</v>
      </c>
    </row>
    <row r="132" spans="1:83" ht="12.75">
      <c r="A132" t="s">
        <v>75</v>
      </c>
      <c r="K132" t="s">
        <v>85</v>
      </c>
      <c r="M132" t="s">
        <v>332</v>
      </c>
      <c r="O132" t="s">
        <v>89</v>
      </c>
      <c r="Q132" t="s">
        <v>89</v>
      </c>
      <c r="R132" t="s">
        <v>127</v>
      </c>
      <c r="S132" s="1">
        <f t="shared" si="14"/>
        <v>38868</v>
      </c>
      <c r="BD132" t="s">
        <v>351</v>
      </c>
      <c r="BE132" s="18">
        <f t="shared" si="15"/>
        <v>1.13</v>
      </c>
      <c r="BF132" t="s">
        <v>335</v>
      </c>
      <c r="BG132" t="s">
        <v>123</v>
      </c>
      <c r="BH132" t="s">
        <v>336</v>
      </c>
      <c r="BI132">
        <f t="shared" si="12"/>
        <v>1.56</v>
      </c>
      <c r="BJ132" t="s">
        <v>335</v>
      </c>
      <c r="BK132" t="s">
        <v>94</v>
      </c>
      <c r="BQ132" t="s">
        <v>352</v>
      </c>
      <c r="BR132">
        <f t="shared" si="13"/>
        <v>4.65</v>
      </c>
      <c r="BS132" t="s">
        <v>335</v>
      </c>
      <c r="BV132" t="s">
        <v>335</v>
      </c>
      <c r="BW132" t="s">
        <v>275</v>
      </c>
    </row>
    <row r="133" spans="1:83" ht="12.75">
      <c r="A133" t="s">
        <v>75</v>
      </c>
      <c r="K133" t="s">
        <v>85</v>
      </c>
      <c r="M133" t="s">
        <v>332</v>
      </c>
      <c r="O133" t="s">
        <v>89</v>
      </c>
      <c r="Q133" t="s">
        <v>89</v>
      </c>
      <c r="R133" t="s">
        <v>133</v>
      </c>
      <c r="S133" s="1">
        <f t="shared" si="14"/>
        <v>38898</v>
      </c>
      <c r="BD133" t="s">
        <v>353</v>
      </c>
      <c r="BE133" s="18">
        <f t="shared" si="15"/>
        <v>1.1</v>
      </c>
      <c r="BF133" t="s">
        <v>335</v>
      </c>
      <c r="BG133" t="s">
        <v>123</v>
      </c>
      <c r="BH133" t="s">
        <v>336</v>
      </c>
      <c r="BI133">
        <f t="shared" si="12"/>
        <v>1.56</v>
      </c>
      <c r="BJ133" t="s">
        <v>335</v>
      </c>
      <c r="BK133" t="s">
        <v>94</v>
      </c>
      <c r="BQ133" t="s">
        <v>354</v>
      </c>
      <c r="BR133">
        <f t="shared" si="13"/>
        <v>4.9</v>
      </c>
      <c r="BS133" t="s">
        <v>335</v>
      </c>
      <c r="BV133" t="s">
        <v>335</v>
      </c>
      <c r="BW133" t="s">
        <v>275</v>
      </c>
    </row>
    <row r="134" spans="1:83" ht="12.75">
      <c r="A134" t="s">
        <v>75</v>
      </c>
      <c r="K134" t="s">
        <v>85</v>
      </c>
      <c r="M134" t="s">
        <v>332</v>
      </c>
      <c r="O134" t="s">
        <v>89</v>
      </c>
      <c r="Q134" t="s">
        <v>89</v>
      </c>
      <c r="R134" t="s">
        <v>136</v>
      </c>
      <c r="S134" s="1">
        <f t="shared" si="14"/>
        <v>38929</v>
      </c>
      <c r="BD134" t="s">
        <v>355</v>
      </c>
      <c r="BE134" s="18">
        <f t="shared" si="15"/>
        <v>1.07</v>
      </c>
      <c r="BF134" t="s">
        <v>335</v>
      </c>
      <c r="BG134" t="s">
        <v>123</v>
      </c>
      <c r="BH134" t="s">
        <v>336</v>
      </c>
      <c r="BI134">
        <f t="shared" si="12"/>
        <v>1.56</v>
      </c>
      <c r="BJ134" t="s">
        <v>335</v>
      </c>
      <c r="BK134" t="s">
        <v>94</v>
      </c>
      <c r="BQ134" t="s">
        <v>356</v>
      </c>
      <c r="BR134">
        <f t="shared" si="13"/>
        <v>4.47</v>
      </c>
      <c r="BS134" t="s">
        <v>335</v>
      </c>
      <c r="BV134" t="s">
        <v>335</v>
      </c>
      <c r="BW134" t="s">
        <v>275</v>
      </c>
    </row>
    <row r="135" spans="1:83" ht="12.75">
      <c r="A135" t="s">
        <v>75</v>
      </c>
      <c r="K135" t="s">
        <v>85</v>
      </c>
      <c r="M135" t="s">
        <v>332</v>
      </c>
      <c r="O135" t="s">
        <v>89</v>
      </c>
      <c r="Q135" t="s">
        <v>89</v>
      </c>
      <c r="R135" t="s">
        <v>139</v>
      </c>
      <c r="S135" s="1">
        <f t="shared" si="14"/>
        <v>38960</v>
      </c>
      <c r="BD135" t="s">
        <v>355</v>
      </c>
      <c r="BE135" s="18">
        <f t="shared" si="15"/>
        <v>1.07</v>
      </c>
      <c r="BF135" t="s">
        <v>335</v>
      </c>
      <c r="BG135" t="s">
        <v>123</v>
      </c>
      <c r="BH135" t="s">
        <v>336</v>
      </c>
      <c r="BI135">
        <f t="shared" si="12"/>
        <v>1.56</v>
      </c>
      <c r="BJ135" t="s">
        <v>335</v>
      </c>
      <c r="BK135" t="s">
        <v>94</v>
      </c>
      <c r="BQ135" t="s">
        <v>357</v>
      </c>
      <c r="BR135">
        <f t="shared" si="13"/>
        <v>4.03</v>
      </c>
      <c r="BS135" t="s">
        <v>335</v>
      </c>
      <c r="BV135" t="s">
        <v>335</v>
      </c>
      <c r="BW135" t="s">
        <v>275</v>
      </c>
    </row>
    <row r="136" spans="1:83" ht="12.75">
      <c r="A136" t="s">
        <v>75</v>
      </c>
      <c r="K136" t="s">
        <v>85</v>
      </c>
      <c r="M136" t="s">
        <v>332</v>
      </c>
      <c r="O136" t="s">
        <v>89</v>
      </c>
      <c r="Q136" t="s">
        <v>89</v>
      </c>
      <c r="R136" t="s">
        <v>142</v>
      </c>
      <c r="S136" s="1">
        <f t="shared" si="14"/>
        <v>38990</v>
      </c>
      <c r="BD136" t="s">
        <v>358</v>
      </c>
      <c r="BE136" s="18">
        <f t="shared" si="15"/>
        <v>1.06</v>
      </c>
      <c r="BF136" t="s">
        <v>335</v>
      </c>
      <c r="BG136" t="s">
        <v>123</v>
      </c>
      <c r="BH136" t="s">
        <v>336</v>
      </c>
      <c r="BI136">
        <f t="shared" si="12"/>
        <v>1.56</v>
      </c>
      <c r="BJ136" t="s">
        <v>335</v>
      </c>
      <c r="BK136" t="s">
        <v>94</v>
      </c>
      <c r="BQ136" t="s">
        <v>359</v>
      </c>
      <c r="BR136">
        <f t="shared" si="13"/>
        <v>3.436</v>
      </c>
      <c r="BS136" t="s">
        <v>335</v>
      </c>
      <c r="BV136" t="s">
        <v>335</v>
      </c>
      <c r="BW136" t="s">
        <v>275</v>
      </c>
    </row>
    <row r="137" spans="1:83" ht="12.75">
      <c r="A137" t="s">
        <v>75</v>
      </c>
      <c r="K137" t="s">
        <v>85</v>
      </c>
      <c r="M137" t="s">
        <v>332</v>
      </c>
      <c r="O137" t="s">
        <v>89</v>
      </c>
      <c r="Q137" t="s">
        <v>89</v>
      </c>
      <c r="R137" t="s">
        <v>145</v>
      </c>
      <c r="S137" s="1">
        <f t="shared" si="14"/>
        <v>39021</v>
      </c>
      <c r="BD137" t="s">
        <v>360</v>
      </c>
      <c r="BE137" s="18">
        <f t="shared" si="15"/>
        <v>1.03</v>
      </c>
      <c r="BF137" t="s">
        <v>335</v>
      </c>
      <c r="BG137" t="s">
        <v>123</v>
      </c>
      <c r="BH137" t="s">
        <v>336</v>
      </c>
      <c r="BI137">
        <f t="shared" si="12"/>
        <v>1.56</v>
      </c>
      <c r="BJ137" t="s">
        <v>335</v>
      </c>
      <c r="BK137" t="s">
        <v>94</v>
      </c>
      <c r="BQ137" t="s">
        <v>241</v>
      </c>
      <c r="BR137">
        <f t="shared" si="13"/>
        <v>1.2</v>
      </c>
      <c r="BS137" t="s">
        <v>335</v>
      </c>
      <c r="BV137" t="s">
        <v>335</v>
      </c>
      <c r="BW137" t="s">
        <v>275</v>
      </c>
    </row>
    <row r="138" spans="1:83" ht="12.75">
      <c r="A138" t="s">
        <v>75</v>
      </c>
      <c r="K138" t="s">
        <v>85</v>
      </c>
      <c r="M138" t="s">
        <v>332</v>
      </c>
      <c r="O138" t="s">
        <v>89</v>
      </c>
      <c r="Q138" t="s">
        <v>89</v>
      </c>
      <c r="R138" t="s">
        <v>148</v>
      </c>
      <c r="S138" s="1">
        <f t="shared" si="14"/>
        <v>39051</v>
      </c>
      <c r="BD138" t="s">
        <v>361</v>
      </c>
      <c r="BE138" s="18">
        <f t="shared" si="15"/>
        <v>1.02</v>
      </c>
      <c r="BF138" t="s">
        <v>335</v>
      </c>
      <c r="BG138" t="s">
        <v>123</v>
      </c>
      <c r="BH138" t="s">
        <v>336</v>
      </c>
      <c r="BI138">
        <f t="shared" si="12"/>
        <v>1.56</v>
      </c>
      <c r="BJ138" t="s">
        <v>335</v>
      </c>
      <c r="BK138" t="s">
        <v>94</v>
      </c>
      <c r="BQ138" t="s">
        <v>362</v>
      </c>
      <c r="BR138">
        <f t="shared" si="13"/>
        <v>4.032</v>
      </c>
      <c r="BS138" t="s">
        <v>335</v>
      </c>
      <c r="BV138" t="s">
        <v>335</v>
      </c>
      <c r="BW138" t="s">
        <v>275</v>
      </c>
    </row>
    <row r="139" spans="1:83" ht="12.75">
      <c r="A139" t="s">
        <v>75</v>
      </c>
      <c r="K139" t="s">
        <v>85</v>
      </c>
      <c r="M139" t="s">
        <v>332</v>
      </c>
      <c r="O139" t="s">
        <v>89</v>
      </c>
      <c r="Q139" t="s">
        <v>89</v>
      </c>
      <c r="R139" t="s">
        <v>151</v>
      </c>
      <c r="S139" s="1">
        <f t="shared" si="14"/>
        <v>39082</v>
      </c>
      <c r="BD139" t="s">
        <v>89</v>
      </c>
      <c r="BE139" s="18">
        <f t="shared" si="15"/>
        <v>1</v>
      </c>
      <c r="BF139" t="s">
        <v>335</v>
      </c>
      <c r="BG139" t="s">
        <v>123</v>
      </c>
      <c r="BH139" t="s">
        <v>336</v>
      </c>
      <c r="BI139">
        <f t="shared" si="12"/>
        <v>1.56</v>
      </c>
      <c r="BJ139" t="s">
        <v>335</v>
      </c>
      <c r="BK139" t="s">
        <v>94</v>
      </c>
      <c r="BQ139" t="s">
        <v>363</v>
      </c>
      <c r="BR139">
        <f t="shared" si="13"/>
        <v>3.44</v>
      </c>
      <c r="BS139" t="s">
        <v>335</v>
      </c>
      <c r="BV139" t="s">
        <v>335</v>
      </c>
      <c r="BW139" t="s">
        <v>275</v>
      </c>
    </row>
    <row r="140" spans="1:83" ht="12.75">
      <c r="A140" t="s">
        <v>75</v>
      </c>
      <c r="K140" t="s">
        <v>85</v>
      </c>
      <c r="M140" t="s">
        <v>332</v>
      </c>
      <c r="O140" t="s">
        <v>89</v>
      </c>
      <c r="Q140" t="s">
        <v>89</v>
      </c>
      <c r="R140" t="s">
        <v>154</v>
      </c>
      <c r="S140" s="1">
        <f t="shared" si="14"/>
        <v>39113</v>
      </c>
      <c r="BD140" t="s">
        <v>364</v>
      </c>
      <c r="BE140" s="18">
        <f t="shared" si="15"/>
        <v>0.995</v>
      </c>
      <c r="BF140" t="s">
        <v>335</v>
      </c>
      <c r="BG140" t="s">
        <v>123</v>
      </c>
      <c r="BH140" t="s">
        <v>336</v>
      </c>
      <c r="BI140">
        <f t="shared" si="12"/>
        <v>1.56</v>
      </c>
      <c r="BJ140" t="s">
        <v>335</v>
      </c>
      <c r="BK140" t="s">
        <v>94</v>
      </c>
      <c r="BQ140" t="s">
        <v>365</v>
      </c>
      <c r="BR140">
        <f t="shared" si="13"/>
        <v>4.903</v>
      </c>
      <c r="BS140" t="s">
        <v>335</v>
      </c>
      <c r="BV140" t="s">
        <v>335</v>
      </c>
      <c r="BW140" t="s">
        <v>275</v>
      </c>
    </row>
    <row r="141" spans="1:83" ht="12.75">
      <c r="A141" t="s">
        <v>75</v>
      </c>
      <c r="K141" t="s">
        <v>85</v>
      </c>
      <c r="M141" t="s">
        <v>332</v>
      </c>
      <c r="O141" t="s">
        <v>89</v>
      </c>
      <c r="Q141" t="s">
        <v>89</v>
      </c>
      <c r="R141" t="s">
        <v>157</v>
      </c>
      <c r="S141" s="1">
        <f t="shared" si="14"/>
        <v>39141</v>
      </c>
      <c r="BD141" t="s">
        <v>366</v>
      </c>
      <c r="BE141" s="18">
        <f t="shared" si="15"/>
        <v>0.98</v>
      </c>
      <c r="BF141" t="s">
        <v>335</v>
      </c>
      <c r="BG141" t="s">
        <v>123</v>
      </c>
      <c r="BH141" t="s">
        <v>336</v>
      </c>
      <c r="BI141">
        <f t="shared" si="12"/>
        <v>1.56</v>
      </c>
      <c r="BJ141" t="s">
        <v>335</v>
      </c>
      <c r="BK141" t="s">
        <v>94</v>
      </c>
      <c r="BQ141" t="s">
        <v>367</v>
      </c>
      <c r="BR141">
        <f t="shared" si="13"/>
        <v>5.4</v>
      </c>
      <c r="BS141" t="s">
        <v>335</v>
      </c>
      <c r="BV141" t="s">
        <v>335</v>
      </c>
      <c r="BW141" t="s">
        <v>275</v>
      </c>
    </row>
    <row r="142" spans="1:83" ht="12.75">
      <c r="A142" t="s">
        <v>75</v>
      </c>
      <c r="K142" t="s">
        <v>85</v>
      </c>
      <c r="M142" t="s">
        <v>332</v>
      </c>
      <c r="O142" t="s">
        <v>89</v>
      </c>
      <c r="Q142" t="s">
        <v>89</v>
      </c>
      <c r="R142" t="s">
        <v>159</v>
      </c>
      <c r="S142" s="1">
        <f t="shared" si="14"/>
        <v>39172</v>
      </c>
      <c r="BD142" t="s">
        <v>368</v>
      </c>
      <c r="BE142" s="18">
        <f t="shared" si="15"/>
        <v>0.99</v>
      </c>
      <c r="BF142" t="s">
        <v>335</v>
      </c>
      <c r="BG142" t="s">
        <v>123</v>
      </c>
      <c r="BH142" t="s">
        <v>336</v>
      </c>
      <c r="BI142">
        <f t="shared" si="12"/>
        <v>1.56</v>
      </c>
      <c r="BJ142" t="s">
        <v>335</v>
      </c>
      <c r="BK142" t="s">
        <v>94</v>
      </c>
      <c r="BQ142" t="s">
        <v>369</v>
      </c>
      <c r="BR142">
        <f t="shared" si="13"/>
        <v>4.635</v>
      </c>
      <c r="BS142" t="s">
        <v>335</v>
      </c>
      <c r="BV142" t="s">
        <v>335</v>
      </c>
      <c r="BW142" t="s">
        <v>275</v>
      </c>
    </row>
    <row r="143" spans="1:83" ht="12.75">
      <c r="A143" t="s">
        <v>75</v>
      </c>
      <c r="K143" t="s">
        <v>85</v>
      </c>
      <c r="M143" t="s">
        <v>332</v>
      </c>
      <c r="O143" t="s">
        <v>89</v>
      </c>
      <c r="Q143" t="s">
        <v>89</v>
      </c>
      <c r="R143" t="s">
        <v>162</v>
      </c>
      <c r="S143" s="1">
        <f t="shared" si="14"/>
        <v>39202</v>
      </c>
      <c r="BD143" t="s">
        <v>370</v>
      </c>
      <c r="BE143" s="18">
        <f t="shared" si="15"/>
        <v>1.01</v>
      </c>
      <c r="BF143" t="s">
        <v>335</v>
      </c>
      <c r="BG143" t="s">
        <v>123</v>
      </c>
      <c r="BH143" t="s">
        <v>336</v>
      </c>
      <c r="BI143">
        <f t="shared" si="12"/>
        <v>1.56</v>
      </c>
      <c r="BJ143" t="s">
        <v>335</v>
      </c>
      <c r="BK143" t="s">
        <v>94</v>
      </c>
      <c r="BQ143" t="s">
        <v>371</v>
      </c>
      <c r="BR143">
        <f t="shared" si="13"/>
        <v>5.46</v>
      </c>
      <c r="BS143" t="s">
        <v>335</v>
      </c>
      <c r="BV143" t="s">
        <v>335</v>
      </c>
      <c r="BW143" t="s">
        <v>275</v>
      </c>
    </row>
    <row r="144" spans="1:83" ht="12.75">
      <c r="A144" t="s">
        <v>75</v>
      </c>
      <c r="K144" t="s">
        <v>85</v>
      </c>
      <c r="M144" t="s">
        <v>332</v>
      </c>
      <c r="O144" t="s">
        <v>89</v>
      </c>
      <c r="Q144" t="s">
        <v>89</v>
      </c>
      <c r="R144" t="s">
        <v>164</v>
      </c>
      <c r="S144" s="1">
        <f t="shared" si="14"/>
        <v>39233</v>
      </c>
      <c r="BD144" t="s">
        <v>370</v>
      </c>
      <c r="BE144" s="18">
        <f t="shared" si="15"/>
        <v>1.01</v>
      </c>
      <c r="BF144" t="s">
        <v>335</v>
      </c>
      <c r="BG144" t="s">
        <v>123</v>
      </c>
      <c r="BH144" t="s">
        <v>336</v>
      </c>
      <c r="BI144">
        <f t="shared" si="12"/>
        <v>1.56</v>
      </c>
      <c r="BJ144" t="s">
        <v>335</v>
      </c>
      <c r="BK144" t="s">
        <v>94</v>
      </c>
      <c r="BQ144" t="s">
        <v>372</v>
      </c>
      <c r="BR144">
        <f t="shared" si="13"/>
        <v>4.63</v>
      </c>
      <c r="BS144" t="s">
        <v>335</v>
      </c>
      <c r="BV144" t="s">
        <v>335</v>
      </c>
      <c r="BW144" t="s">
        <v>275</v>
      </c>
    </row>
    <row r="145" spans="1:83" ht="12.75">
      <c r="A145" t="s">
        <v>75</v>
      </c>
      <c r="K145" t="s">
        <v>85</v>
      </c>
      <c r="M145" t="s">
        <v>332</v>
      </c>
      <c r="O145" t="s">
        <v>89</v>
      </c>
      <c r="Q145" t="s">
        <v>89</v>
      </c>
      <c r="R145" t="s">
        <v>167</v>
      </c>
      <c r="S145" s="1">
        <f t="shared" si="14"/>
        <v>39263</v>
      </c>
      <c r="BD145" t="s">
        <v>373</v>
      </c>
      <c r="BE145" s="18">
        <f t="shared" si="15"/>
        <v>0.987</v>
      </c>
      <c r="BF145" t="s">
        <v>335</v>
      </c>
      <c r="BG145" t="s">
        <v>123</v>
      </c>
      <c r="BH145" t="s">
        <v>336</v>
      </c>
      <c r="BI145">
        <f t="shared" si="12"/>
        <v>1.56</v>
      </c>
      <c r="BJ145" t="s">
        <v>335</v>
      </c>
      <c r="BK145" t="s">
        <v>94</v>
      </c>
      <c r="BQ145" t="s">
        <v>374</v>
      </c>
      <c r="BR145">
        <f t="shared" si="13"/>
        <v>5.044</v>
      </c>
      <c r="BS145" t="s">
        <v>335</v>
      </c>
      <c r="BV145" t="s">
        <v>335</v>
      </c>
      <c r="BW145" t="s">
        <v>275</v>
      </c>
    </row>
    <row r="146" spans="1:83" ht="12.75">
      <c r="A146" t="s">
        <v>75</v>
      </c>
      <c r="K146" t="s">
        <v>85</v>
      </c>
      <c r="M146" t="s">
        <v>332</v>
      </c>
      <c r="O146" t="s">
        <v>89</v>
      </c>
      <c r="Q146" t="s">
        <v>89</v>
      </c>
      <c r="R146" t="s">
        <v>170</v>
      </c>
      <c r="S146" s="1">
        <f t="shared" si="14"/>
        <v>39294</v>
      </c>
      <c r="BD146" t="s">
        <v>366</v>
      </c>
      <c r="BE146" s="18">
        <f t="shared" si="15"/>
        <v>0.98</v>
      </c>
      <c r="BF146" t="s">
        <v>335</v>
      </c>
      <c r="BG146" t="s">
        <v>123</v>
      </c>
      <c r="BH146" t="s">
        <v>336</v>
      </c>
      <c r="BI146">
        <f t="shared" si="12"/>
        <v>1.56</v>
      </c>
      <c r="BJ146" t="s">
        <v>335</v>
      </c>
      <c r="BK146" t="s">
        <v>94</v>
      </c>
      <c r="BQ146" t="s">
        <v>375</v>
      </c>
      <c r="BR146">
        <f t="shared" si="13"/>
        <v>1.176</v>
      </c>
      <c r="BS146" t="s">
        <v>335</v>
      </c>
      <c r="BV146" t="s">
        <v>335</v>
      </c>
      <c r="BW146" t="s">
        <v>275</v>
      </c>
    </row>
    <row r="147" spans="1:83" ht="12.75">
      <c r="A147" t="s">
        <v>75</v>
      </c>
      <c r="K147" t="s">
        <v>85</v>
      </c>
      <c r="M147" t="s">
        <v>332</v>
      </c>
      <c r="O147" t="s">
        <v>89</v>
      </c>
      <c r="Q147" t="s">
        <v>89</v>
      </c>
      <c r="R147" t="s">
        <v>173</v>
      </c>
      <c r="S147" s="1">
        <f t="shared" si="14"/>
        <v>39325</v>
      </c>
      <c r="BD147" t="s">
        <v>366</v>
      </c>
      <c r="BE147" s="18">
        <f t="shared" si="15"/>
        <v>0.98</v>
      </c>
      <c r="BF147" t="s">
        <v>335</v>
      </c>
      <c r="BG147" t="s">
        <v>123</v>
      </c>
      <c r="BH147" t="s">
        <v>336</v>
      </c>
      <c r="BI147">
        <f t="shared" si="12"/>
        <v>1.56</v>
      </c>
      <c r="BJ147" t="s">
        <v>335</v>
      </c>
      <c r="BK147" t="s">
        <v>94</v>
      </c>
      <c r="BQ147" t="s">
        <v>376</v>
      </c>
      <c r="BR147">
        <f t="shared" si="13"/>
        <v>1.192</v>
      </c>
      <c r="BS147" t="s">
        <v>335</v>
      </c>
      <c r="BV147" t="s">
        <v>335</v>
      </c>
      <c r="BW147" t="s">
        <v>275</v>
      </c>
    </row>
    <row r="148" spans="1:83" ht="12.75">
      <c r="A148" t="s">
        <v>75</v>
      </c>
      <c r="K148" t="s">
        <v>85</v>
      </c>
      <c r="M148" t="s">
        <v>332</v>
      </c>
      <c r="O148" t="s">
        <v>89</v>
      </c>
      <c r="Q148" t="s">
        <v>89</v>
      </c>
      <c r="R148" t="s">
        <v>176</v>
      </c>
      <c r="S148" s="1">
        <f t="shared" si="14"/>
        <v>39355</v>
      </c>
      <c r="BD148" t="s">
        <v>377</v>
      </c>
      <c r="BE148" s="18">
        <f t="shared" si="15"/>
        <v>0.985</v>
      </c>
      <c r="BF148" t="s">
        <v>335</v>
      </c>
      <c r="BG148" t="s">
        <v>123</v>
      </c>
      <c r="BH148" t="s">
        <v>336</v>
      </c>
      <c r="BI148">
        <f t="shared" si="12"/>
        <v>1.56</v>
      </c>
      <c r="BJ148" t="s">
        <v>335</v>
      </c>
      <c r="BK148" t="s">
        <v>94</v>
      </c>
      <c r="BQ148" t="s">
        <v>378</v>
      </c>
      <c r="BR148">
        <f t="shared" si="13"/>
        <v>1.095</v>
      </c>
      <c r="BS148" t="s">
        <v>335</v>
      </c>
      <c r="BV148" t="s">
        <v>335</v>
      </c>
      <c r="BW148" t="s">
        <v>275</v>
      </c>
    </row>
    <row r="149" spans="1:83" ht="12.75">
      <c r="A149" t="s">
        <v>75</v>
      </c>
      <c r="K149" t="s">
        <v>85</v>
      </c>
      <c r="M149" t="s">
        <v>332</v>
      </c>
      <c r="O149" t="s">
        <v>89</v>
      </c>
      <c r="Q149" t="s">
        <v>89</v>
      </c>
      <c r="R149" t="s">
        <v>179</v>
      </c>
      <c r="S149" s="1">
        <f t="shared" si="14"/>
        <v>39386</v>
      </c>
      <c r="BD149" t="s">
        <v>379</v>
      </c>
      <c r="BE149" s="18">
        <f t="shared" si="15"/>
        <v>0.978</v>
      </c>
      <c r="BF149" t="s">
        <v>335</v>
      </c>
      <c r="BG149" t="s">
        <v>123</v>
      </c>
      <c r="BH149" t="s">
        <v>336</v>
      </c>
      <c r="BI149">
        <f t="shared" si="12"/>
        <v>1.56</v>
      </c>
      <c r="BJ149" t="s">
        <v>335</v>
      </c>
      <c r="BK149" t="s">
        <v>94</v>
      </c>
      <c r="BQ149" t="s">
        <v>380</v>
      </c>
      <c r="BR149">
        <f t="shared" si="13"/>
        <v>0.874</v>
      </c>
      <c r="BS149" t="s">
        <v>335</v>
      </c>
      <c r="BV149" t="s">
        <v>335</v>
      </c>
      <c r="BW149" t="s">
        <v>275</v>
      </c>
    </row>
    <row r="150" spans="1:83" ht="12.75">
      <c r="A150" t="s">
        <v>75</v>
      </c>
      <c r="K150" t="s">
        <v>85</v>
      </c>
      <c r="M150" t="s">
        <v>332</v>
      </c>
      <c r="O150" t="s">
        <v>89</v>
      </c>
      <c r="Q150" t="s">
        <v>89</v>
      </c>
      <c r="R150" t="s">
        <v>182</v>
      </c>
      <c r="S150" s="1">
        <f t="shared" si="14"/>
        <v>39416</v>
      </c>
      <c r="BD150" t="s">
        <v>381</v>
      </c>
      <c r="BE150" s="18">
        <f t="shared" si="15"/>
        <v>0.968</v>
      </c>
      <c r="BF150" t="s">
        <v>335</v>
      </c>
      <c r="BG150" t="s">
        <v>123</v>
      </c>
      <c r="BH150" t="s">
        <v>336</v>
      </c>
      <c r="BI150">
        <f t="shared" si="12"/>
        <v>1.56</v>
      </c>
      <c r="BJ150" t="s">
        <v>335</v>
      </c>
      <c r="BK150" t="s">
        <v>94</v>
      </c>
      <c r="BQ150" t="s">
        <v>382</v>
      </c>
      <c r="BR150">
        <f t="shared" si="13"/>
        <v>0.903</v>
      </c>
      <c r="BS150" t="s">
        <v>335</v>
      </c>
      <c r="BV150" t="s">
        <v>335</v>
      </c>
      <c r="BW150" t="s">
        <v>275</v>
      </c>
    </row>
    <row r="151" spans="1:83" ht="12.75">
      <c r="A151" t="s">
        <v>75</v>
      </c>
      <c r="K151" t="s">
        <v>85</v>
      </c>
      <c r="M151" t="s">
        <v>332</v>
      </c>
      <c r="O151" t="s">
        <v>89</v>
      </c>
      <c r="Q151" t="s">
        <v>89</v>
      </c>
      <c r="R151" t="s">
        <v>185</v>
      </c>
      <c r="S151" s="1">
        <f t="shared" si="14"/>
        <v>39447</v>
      </c>
      <c r="BD151" t="s">
        <v>383</v>
      </c>
      <c r="BE151" s="18">
        <f t="shared" si="15"/>
        <v>0.958</v>
      </c>
      <c r="BF151" t="s">
        <v>335</v>
      </c>
      <c r="BG151" t="s">
        <v>123</v>
      </c>
      <c r="BH151" t="s">
        <v>336</v>
      </c>
      <c r="BI151">
        <f t="shared" si="12"/>
        <v>1.56</v>
      </c>
      <c r="BJ151" t="s">
        <v>335</v>
      </c>
      <c r="BK151" t="s">
        <v>94</v>
      </c>
      <c r="BQ151" t="s">
        <v>384</v>
      </c>
      <c r="BR151">
        <f t="shared" si="13"/>
        <v>1.007</v>
      </c>
      <c r="BS151" t="s">
        <v>335</v>
      </c>
      <c r="BV151" t="s">
        <v>335</v>
      </c>
      <c r="BW151" t="s">
        <v>275</v>
      </c>
    </row>
    <row r="152" spans="1:83" ht="12.75">
      <c r="A152" t="s">
        <v>75</v>
      </c>
      <c r="K152" t="s">
        <v>85</v>
      </c>
      <c r="M152" t="s">
        <v>332</v>
      </c>
      <c r="O152" t="s">
        <v>89</v>
      </c>
      <c r="Q152" t="s">
        <v>89</v>
      </c>
      <c r="R152" t="s">
        <v>188</v>
      </c>
      <c r="S152" s="1">
        <f t="shared" si="14"/>
        <v>39478</v>
      </c>
      <c r="BD152" t="s">
        <v>385</v>
      </c>
      <c r="BE152" s="18">
        <f t="shared" si="15"/>
        <v>0.95</v>
      </c>
      <c r="BF152" t="s">
        <v>335</v>
      </c>
      <c r="BG152" t="s">
        <v>123</v>
      </c>
      <c r="BH152" t="s">
        <v>336</v>
      </c>
      <c r="BI152">
        <f t="shared" si="12"/>
        <v>1.56</v>
      </c>
      <c r="BJ152" t="s">
        <v>335</v>
      </c>
      <c r="BK152" t="s">
        <v>94</v>
      </c>
      <c r="BQ152" t="s">
        <v>386</v>
      </c>
      <c r="BR152">
        <f t="shared" si="13"/>
        <v>1.047</v>
      </c>
      <c r="BS152" t="s">
        <v>335</v>
      </c>
      <c r="BV152" t="s">
        <v>335</v>
      </c>
      <c r="BW152" t="s">
        <v>275</v>
      </c>
    </row>
    <row r="153" spans="1:83" ht="12.75">
      <c r="A153" t="s">
        <v>75</v>
      </c>
      <c r="K153" t="s">
        <v>85</v>
      </c>
      <c r="M153" t="s">
        <v>332</v>
      </c>
      <c r="O153" t="s">
        <v>89</v>
      </c>
      <c r="Q153" t="s">
        <v>89</v>
      </c>
      <c r="R153" t="s">
        <v>191</v>
      </c>
      <c r="S153" s="1">
        <f t="shared" si="14"/>
        <v>39507</v>
      </c>
      <c r="BD153" t="s">
        <v>387</v>
      </c>
      <c r="BE153" s="18">
        <f t="shared" si="15"/>
        <v>0.948</v>
      </c>
      <c r="BF153" t="s">
        <v>335</v>
      </c>
      <c r="BG153" t="s">
        <v>123</v>
      </c>
      <c r="BH153" t="s">
        <v>336</v>
      </c>
      <c r="BI153">
        <f t="shared" si="12"/>
        <v>1.56</v>
      </c>
      <c r="BJ153" t="s">
        <v>335</v>
      </c>
      <c r="BK153" t="s">
        <v>94</v>
      </c>
      <c r="BQ153" t="s">
        <v>388</v>
      </c>
      <c r="BR153">
        <f t="shared" si="13"/>
        <v>1.121</v>
      </c>
      <c r="BS153" t="s">
        <v>335</v>
      </c>
      <c r="BV153" t="s">
        <v>335</v>
      </c>
      <c r="BW153" t="s">
        <v>275</v>
      </c>
    </row>
    <row r="154" spans="1:83" ht="12.75">
      <c r="A154" t="s">
        <v>75</v>
      </c>
      <c r="K154" t="s">
        <v>85</v>
      </c>
      <c r="M154" t="s">
        <v>332</v>
      </c>
      <c r="O154" t="s">
        <v>89</v>
      </c>
      <c r="Q154" t="s">
        <v>89</v>
      </c>
      <c r="R154" t="s">
        <v>194</v>
      </c>
      <c r="S154" s="1">
        <f t="shared" si="14"/>
        <v>39538</v>
      </c>
      <c r="BD154" t="s">
        <v>389</v>
      </c>
      <c r="BE154" s="18">
        <f t="shared" si="15"/>
        <v>0.947</v>
      </c>
      <c r="BF154" t="s">
        <v>335</v>
      </c>
      <c r="BG154" t="s">
        <v>123</v>
      </c>
      <c r="BH154" t="s">
        <v>336</v>
      </c>
      <c r="BI154">
        <f t="shared" si="12"/>
        <v>1.56</v>
      </c>
      <c r="BJ154" t="s">
        <v>335</v>
      </c>
      <c r="BK154" t="s">
        <v>94</v>
      </c>
      <c r="BQ154" t="s">
        <v>390</v>
      </c>
      <c r="BR154">
        <f t="shared" si="13"/>
        <v>1.25</v>
      </c>
      <c r="BS154" t="s">
        <v>335</v>
      </c>
      <c r="BV154" t="s">
        <v>335</v>
      </c>
      <c r="BW154" t="s">
        <v>275</v>
      </c>
    </row>
    <row r="155" spans="1:83" ht="12.75">
      <c r="A155" t="s">
        <v>75</v>
      </c>
      <c r="K155" t="s">
        <v>85</v>
      </c>
      <c r="M155" t="s">
        <v>332</v>
      </c>
      <c r="O155" t="s">
        <v>89</v>
      </c>
      <c r="Q155" t="s">
        <v>89</v>
      </c>
      <c r="R155" t="s">
        <v>197</v>
      </c>
      <c r="S155" s="1">
        <f t="shared" si="14"/>
        <v>39568</v>
      </c>
      <c r="BD155" t="s">
        <v>391</v>
      </c>
      <c r="BE155" s="18">
        <f t="shared" si="15"/>
        <v>0.937</v>
      </c>
      <c r="BF155" t="s">
        <v>335</v>
      </c>
      <c r="BG155" t="s">
        <v>123</v>
      </c>
      <c r="BH155" t="s">
        <v>336</v>
      </c>
      <c r="BI155">
        <f t="shared" si="12"/>
        <v>1.56</v>
      </c>
      <c r="BJ155" t="s">
        <v>335</v>
      </c>
      <c r="BK155" t="s">
        <v>94</v>
      </c>
      <c r="BQ155" t="s">
        <v>392</v>
      </c>
      <c r="BR155">
        <f t="shared" si="13"/>
        <v>1.054</v>
      </c>
      <c r="BS155" t="s">
        <v>335</v>
      </c>
      <c r="BV155" t="s">
        <v>335</v>
      </c>
      <c r="BW155" t="s">
        <v>275</v>
      </c>
    </row>
    <row r="156" spans="1:83" ht="12.75">
      <c r="A156" t="s">
        <v>75</v>
      </c>
      <c r="K156" t="s">
        <v>85</v>
      </c>
      <c r="M156" t="s">
        <v>332</v>
      </c>
      <c r="O156" t="s">
        <v>89</v>
      </c>
      <c r="Q156" t="s">
        <v>89</v>
      </c>
      <c r="R156" t="s">
        <v>203</v>
      </c>
      <c r="S156" s="1">
        <f t="shared" si="14"/>
        <v>39599</v>
      </c>
      <c r="BD156" t="s">
        <v>393</v>
      </c>
      <c r="BE156" s="18">
        <f t="shared" si="15"/>
        <v>0.93</v>
      </c>
      <c r="BF156" t="s">
        <v>335</v>
      </c>
      <c r="BG156" t="s">
        <v>123</v>
      </c>
      <c r="BH156" t="s">
        <v>336</v>
      </c>
      <c r="BI156">
        <f t="shared" si="12"/>
        <v>1.56</v>
      </c>
      <c r="BJ156" t="s">
        <v>335</v>
      </c>
      <c r="BK156" t="s">
        <v>94</v>
      </c>
      <c r="BQ156" t="s">
        <v>394</v>
      </c>
      <c r="BR156">
        <f t="shared" si="13"/>
        <v>1.057</v>
      </c>
      <c r="BS156" t="s">
        <v>335</v>
      </c>
      <c r="BV156" t="s">
        <v>335</v>
      </c>
      <c r="BW156" t="s">
        <v>275</v>
      </c>
    </row>
    <row r="157" spans="1:83" ht="12.75">
      <c r="A157" t="s">
        <v>75</v>
      </c>
      <c r="K157" t="s">
        <v>85</v>
      </c>
      <c r="M157" t="s">
        <v>332</v>
      </c>
      <c r="O157" t="s">
        <v>89</v>
      </c>
      <c r="Q157" t="s">
        <v>89</v>
      </c>
      <c r="R157" t="s">
        <v>205</v>
      </c>
      <c r="S157" s="1">
        <f t="shared" si="14"/>
        <v>39629</v>
      </c>
      <c r="BD157" t="s">
        <v>395</v>
      </c>
      <c r="BE157" s="18">
        <f t="shared" si="15"/>
        <v>0.925</v>
      </c>
      <c r="BF157" t="s">
        <v>335</v>
      </c>
      <c r="BG157" t="s">
        <v>123</v>
      </c>
      <c r="BH157" t="s">
        <v>336</v>
      </c>
      <c r="BI157">
        <f t="shared" si="12"/>
        <v>1.56</v>
      </c>
      <c r="BJ157" t="s">
        <v>335</v>
      </c>
      <c r="BK157" t="s">
        <v>94</v>
      </c>
      <c r="BQ157" t="s">
        <v>396</v>
      </c>
      <c r="BR157">
        <f t="shared" si="13"/>
        <v>1.065</v>
      </c>
      <c r="BS157" t="s">
        <v>335</v>
      </c>
      <c r="BV157" t="s">
        <v>335</v>
      </c>
      <c r="BW157" t="s">
        <v>275</v>
      </c>
    </row>
    <row r="158" spans="1:83" ht="12.75">
      <c r="A158" t="s">
        <v>75</v>
      </c>
      <c r="K158" t="s">
        <v>85</v>
      </c>
      <c r="M158" t="s">
        <v>332</v>
      </c>
      <c r="O158" t="s">
        <v>89</v>
      </c>
      <c r="Q158" t="s">
        <v>89</v>
      </c>
      <c r="R158" t="s">
        <v>207</v>
      </c>
      <c r="S158" s="1">
        <f t="shared" si="14"/>
        <v>39660</v>
      </c>
      <c r="BD158" t="s">
        <v>89</v>
      </c>
      <c r="BE158" s="18">
        <f t="shared" si="15"/>
        <v>1</v>
      </c>
      <c r="BF158" t="s">
        <v>335</v>
      </c>
      <c r="BG158" t="s">
        <v>123</v>
      </c>
      <c r="BH158" t="s">
        <v>336</v>
      </c>
      <c r="BI158">
        <f t="shared" si="12"/>
        <v>1.56</v>
      </c>
      <c r="BJ158" t="s">
        <v>335</v>
      </c>
      <c r="BK158" t="s">
        <v>94</v>
      </c>
      <c r="BQ158" t="s">
        <v>397</v>
      </c>
      <c r="BR158">
        <f t="shared" si="13"/>
        <v>1.265</v>
      </c>
      <c r="BS158" t="s">
        <v>335</v>
      </c>
      <c r="BV158" t="s">
        <v>335</v>
      </c>
      <c r="BW158" t="s">
        <v>275</v>
      </c>
    </row>
    <row r="159" spans="1:83" ht="12.75">
      <c r="A159" t="s">
        <v>75</v>
      </c>
      <c r="K159" t="s">
        <v>85</v>
      </c>
      <c r="M159" t="s">
        <v>332</v>
      </c>
      <c r="O159" t="s">
        <v>89</v>
      </c>
      <c r="Q159" t="s">
        <v>89</v>
      </c>
      <c r="R159" t="s">
        <v>210</v>
      </c>
      <c r="S159" s="1">
        <f t="shared" si="14"/>
        <v>39691</v>
      </c>
      <c r="BD159" t="s">
        <v>398</v>
      </c>
      <c r="BE159" s="18">
        <f t="shared" si="15"/>
        <v>0.991</v>
      </c>
      <c r="BF159" t="s">
        <v>335</v>
      </c>
      <c r="BG159" t="s">
        <v>123</v>
      </c>
      <c r="BH159" t="s">
        <v>336</v>
      </c>
      <c r="BI159">
        <f t="shared" si="12"/>
        <v>1.56</v>
      </c>
      <c r="BJ159" t="s">
        <v>335</v>
      </c>
      <c r="BK159" t="s">
        <v>94</v>
      </c>
      <c r="BQ159" t="s">
        <v>399</v>
      </c>
      <c r="BR159">
        <f t="shared" si="13"/>
        <v>1.1092</v>
      </c>
      <c r="BS159" t="s">
        <v>335</v>
      </c>
      <c r="BV159" t="s">
        <v>335</v>
      </c>
      <c r="BW159" t="s">
        <v>275</v>
      </c>
    </row>
    <row r="160" spans="1:83" ht="12.75">
      <c r="A160" t="s">
        <v>75</v>
      </c>
      <c r="K160" t="s">
        <v>85</v>
      </c>
      <c r="M160" t="s">
        <v>332</v>
      </c>
      <c r="O160" t="s">
        <v>89</v>
      </c>
      <c r="Q160" t="s">
        <v>89</v>
      </c>
      <c r="R160" t="s">
        <v>212</v>
      </c>
      <c r="S160" s="1">
        <f t="shared" si="14"/>
        <v>39721</v>
      </c>
      <c r="BD160" t="s">
        <v>400</v>
      </c>
      <c r="BE160" s="18">
        <f t="shared" si="15"/>
        <v>0.897</v>
      </c>
      <c r="BF160" t="s">
        <v>335</v>
      </c>
      <c r="BG160" t="s">
        <v>123</v>
      </c>
      <c r="BH160" t="s">
        <v>336</v>
      </c>
      <c r="BI160">
        <f t="shared" si="12"/>
        <v>1.56</v>
      </c>
      <c r="BJ160" t="s">
        <v>335</v>
      </c>
      <c r="BK160" t="s">
        <v>94</v>
      </c>
      <c r="BQ160" t="s">
        <v>401</v>
      </c>
      <c r="BR160">
        <f t="shared" si="13"/>
        <v>1.2485</v>
      </c>
      <c r="BS160" t="s">
        <v>335</v>
      </c>
      <c r="BV160" t="s">
        <v>335</v>
      </c>
      <c r="BW160" t="s">
        <v>275</v>
      </c>
    </row>
    <row r="161" spans="1:83" ht="12.75">
      <c r="A161" t="s">
        <v>75</v>
      </c>
      <c r="K161" t="s">
        <v>85</v>
      </c>
      <c r="M161" t="s">
        <v>332</v>
      </c>
      <c r="O161" t="s">
        <v>89</v>
      </c>
      <c r="Q161" t="s">
        <v>89</v>
      </c>
      <c r="R161" t="s">
        <v>215</v>
      </c>
      <c r="S161" s="1">
        <f t="shared" si="14"/>
        <v>39752</v>
      </c>
      <c r="BD161" t="s">
        <v>402</v>
      </c>
      <c r="BE161" s="18">
        <f t="shared" si="15"/>
        <v>0.9344</v>
      </c>
      <c r="BF161" t="s">
        <v>335</v>
      </c>
      <c r="BG161" t="s">
        <v>123</v>
      </c>
      <c r="BH161" t="s">
        <v>336</v>
      </c>
      <c r="BI161">
        <f t="shared" si="12"/>
        <v>1.56</v>
      </c>
      <c r="BJ161" t="s">
        <v>335</v>
      </c>
      <c r="BK161" t="s">
        <v>94</v>
      </c>
      <c r="BQ161" t="s">
        <v>403</v>
      </c>
      <c r="BR161">
        <f t="shared" si="13"/>
        <v>1.178</v>
      </c>
      <c r="BS161" t="s">
        <v>335</v>
      </c>
      <c r="BV161" t="s">
        <v>335</v>
      </c>
      <c r="BW161" t="s">
        <v>275</v>
      </c>
    </row>
    <row r="162" spans="1:83" ht="12.75">
      <c r="A162" t="s">
        <v>75</v>
      </c>
      <c r="K162" t="s">
        <v>85</v>
      </c>
      <c r="M162" t="s">
        <v>332</v>
      </c>
      <c r="O162" t="s">
        <v>89</v>
      </c>
      <c r="Q162" t="s">
        <v>89</v>
      </c>
      <c r="R162" t="s">
        <v>217</v>
      </c>
      <c r="S162" s="1">
        <f t="shared" si="14"/>
        <v>39782</v>
      </c>
      <c r="BD162" t="s">
        <v>404</v>
      </c>
      <c r="BE162" s="18">
        <f t="shared" si="15"/>
        <v>1.014</v>
      </c>
      <c r="BF162" t="s">
        <v>335</v>
      </c>
      <c r="BG162" t="s">
        <v>123</v>
      </c>
      <c r="BH162" t="s">
        <v>336</v>
      </c>
      <c r="BI162">
        <f t="shared" si="12"/>
        <v>1.56</v>
      </c>
      <c r="BJ162" t="s">
        <v>335</v>
      </c>
      <c r="BK162" t="s">
        <v>94</v>
      </c>
      <c r="BQ162" t="s">
        <v>405</v>
      </c>
      <c r="BR162">
        <f t="shared" si="13"/>
        <v>1.246</v>
      </c>
      <c r="BS162" t="s">
        <v>335</v>
      </c>
      <c r="BV162" t="s">
        <v>335</v>
      </c>
      <c r="BW162" t="s">
        <v>275</v>
      </c>
    </row>
    <row r="163" spans="1:83" ht="12.75">
      <c r="A163" t="s">
        <v>75</v>
      </c>
      <c r="K163" t="s">
        <v>85</v>
      </c>
      <c r="M163" t="s">
        <v>332</v>
      </c>
      <c r="O163" t="s">
        <v>89</v>
      </c>
      <c r="Q163" t="s">
        <v>89</v>
      </c>
      <c r="R163" t="s">
        <v>220</v>
      </c>
      <c r="S163" s="1">
        <f t="shared" si="14"/>
        <v>39813</v>
      </c>
      <c r="BD163" t="s">
        <v>406</v>
      </c>
      <c r="BE163" s="18">
        <f t="shared" si="15"/>
        <v>1.073</v>
      </c>
      <c r="BF163" t="s">
        <v>335</v>
      </c>
      <c r="BG163" t="s">
        <v>123</v>
      </c>
      <c r="BH163" t="s">
        <v>336</v>
      </c>
      <c r="BI163">
        <f t="shared" si="12"/>
        <v>1.56</v>
      </c>
      <c r="BJ163" t="s">
        <v>335</v>
      </c>
      <c r="BK163" t="s">
        <v>94</v>
      </c>
      <c r="BQ163" t="s">
        <v>407</v>
      </c>
      <c r="BR163">
        <f t="shared" si="13"/>
        <v>1.324</v>
      </c>
      <c r="BS163" t="s">
        <v>335</v>
      </c>
      <c r="BV163" t="s">
        <v>335</v>
      </c>
      <c r="BW163" t="s">
        <v>275</v>
      </c>
    </row>
    <row r="164" spans="1:83" ht="12.75">
      <c r="A164" t="s">
        <v>75</v>
      </c>
      <c r="K164" t="s">
        <v>85</v>
      </c>
      <c r="M164" t="s">
        <v>332</v>
      </c>
      <c r="O164" t="s">
        <v>89</v>
      </c>
      <c r="Q164" t="s">
        <v>89</v>
      </c>
      <c r="R164" t="s">
        <v>223</v>
      </c>
      <c r="S164" s="1">
        <f t="shared" si="14"/>
        <v>39844</v>
      </c>
      <c r="BD164" t="s">
        <v>408</v>
      </c>
      <c r="BE164" s="18">
        <f t="shared" si="15"/>
        <v>1.089</v>
      </c>
      <c r="BF164" t="s">
        <v>335</v>
      </c>
      <c r="BG164" t="s">
        <v>123</v>
      </c>
      <c r="BH164" t="s">
        <v>336</v>
      </c>
      <c r="BI164">
        <f t="shared" si="12"/>
        <v>1.56</v>
      </c>
      <c r="BJ164" t="s">
        <v>335</v>
      </c>
      <c r="BK164" t="s">
        <v>94</v>
      </c>
      <c r="BQ164" t="s">
        <v>409</v>
      </c>
      <c r="BR164">
        <f t="shared" si="13"/>
        <v>1.395</v>
      </c>
      <c r="BS164" t="s">
        <v>335</v>
      </c>
      <c r="BV164" t="s">
        <v>335</v>
      </c>
      <c r="BW164" t="s">
        <v>275</v>
      </c>
      <c r="BX164" t="s">
        <v>200</v>
      </c>
      <c r="BY164" t="s">
        <v>410</v>
      </c>
      <c r="BZ164" t="s">
        <v>411</v>
      </c>
      <c r="CA164" t="s">
        <v>89</v>
      </c>
    </row>
    <row r="165" spans="1:83" ht="12.75">
      <c r="A165" t="s">
        <v>75</v>
      </c>
      <c r="K165" t="s">
        <v>85</v>
      </c>
      <c r="M165" t="s">
        <v>332</v>
      </c>
      <c r="O165" t="s">
        <v>89</v>
      </c>
      <c r="Q165" t="s">
        <v>89</v>
      </c>
      <c r="R165" t="s">
        <v>226</v>
      </c>
      <c r="S165" s="1">
        <f t="shared" si="14"/>
        <v>39872</v>
      </c>
      <c r="BD165" t="s">
        <v>412</v>
      </c>
      <c r="BE165" s="18">
        <f t="shared" si="15"/>
        <v>0.9531</v>
      </c>
      <c r="BF165" t="s">
        <v>335</v>
      </c>
      <c r="BG165" t="s">
        <v>123</v>
      </c>
      <c r="BH165" t="s">
        <v>336</v>
      </c>
      <c r="BI165">
        <f t="shared" si="12"/>
        <v>1.56</v>
      </c>
      <c r="BJ165" t="s">
        <v>335</v>
      </c>
      <c r="BK165" t="s">
        <v>94</v>
      </c>
      <c r="BQ165" t="s">
        <v>386</v>
      </c>
      <c r="BR165">
        <f t="shared" si="13"/>
        <v>1.047</v>
      </c>
      <c r="BS165" t="s">
        <v>335</v>
      </c>
      <c r="BV165" t="s">
        <v>335</v>
      </c>
      <c r="BW165" t="s">
        <v>275</v>
      </c>
    </row>
    <row r="166" spans="1:83" ht="12.75">
      <c r="A166" t="s">
        <v>75</v>
      </c>
      <c r="K166" t="s">
        <v>85</v>
      </c>
      <c r="M166" t="s">
        <v>332</v>
      </c>
      <c r="O166" t="s">
        <v>89</v>
      </c>
      <c r="Q166" t="s">
        <v>89</v>
      </c>
      <c r="R166" t="s">
        <v>229</v>
      </c>
      <c r="S166" s="1">
        <f t="shared" si="14"/>
        <v>39903</v>
      </c>
      <c r="BD166" t="s">
        <v>413</v>
      </c>
      <c r="BE166" s="18">
        <f t="shared" si="15"/>
        <v>0.931</v>
      </c>
      <c r="BF166" t="s">
        <v>335</v>
      </c>
      <c r="BG166" t="s">
        <v>123</v>
      </c>
      <c r="BH166" t="s">
        <v>336</v>
      </c>
      <c r="BI166">
        <f t="shared" si="12"/>
        <v>1.56</v>
      </c>
      <c r="BJ166" t="s">
        <v>335</v>
      </c>
      <c r="BK166" t="s">
        <v>94</v>
      </c>
      <c r="BQ166" t="s">
        <v>414</v>
      </c>
      <c r="BR166">
        <f t="shared" si="13"/>
        <v>1.042</v>
      </c>
      <c r="BS166" t="s">
        <v>335</v>
      </c>
      <c r="BV166" t="s">
        <v>335</v>
      </c>
      <c r="BW166" t="s">
        <v>275</v>
      </c>
    </row>
    <row r="167" spans="1:83" ht="12.75">
      <c r="A167" t="s">
        <v>75</v>
      </c>
      <c r="K167" t="s">
        <v>85</v>
      </c>
      <c r="M167" t="s">
        <v>332</v>
      </c>
      <c r="O167" t="s">
        <v>89</v>
      </c>
      <c r="Q167" t="s">
        <v>89</v>
      </c>
      <c r="R167" t="s">
        <v>232</v>
      </c>
      <c r="S167" s="1">
        <f t="shared" si="14"/>
        <v>39933</v>
      </c>
      <c r="BD167" t="s">
        <v>415</v>
      </c>
      <c r="BE167" s="18">
        <f t="shared" si="15"/>
        <v>1.0094</v>
      </c>
      <c r="BF167" t="s">
        <v>335</v>
      </c>
      <c r="BG167" t="s">
        <v>123</v>
      </c>
      <c r="BH167" t="s">
        <v>336</v>
      </c>
      <c r="BI167">
        <f t="shared" si="12"/>
        <v>1.56</v>
      </c>
      <c r="BJ167" t="s">
        <v>335</v>
      </c>
      <c r="BK167" t="s">
        <v>94</v>
      </c>
      <c r="BQ167" t="s">
        <v>416</v>
      </c>
      <c r="BR167">
        <f t="shared" si="13"/>
        <v>1.181</v>
      </c>
      <c r="BS167" t="s">
        <v>335</v>
      </c>
      <c r="BV167" t="s">
        <v>335</v>
      </c>
      <c r="BW167" t="s">
        <v>275</v>
      </c>
    </row>
    <row r="168" spans="1:83" ht="12.75">
      <c r="A168" t="s">
        <v>75</v>
      </c>
      <c r="K168" t="s">
        <v>85</v>
      </c>
      <c r="M168" t="s">
        <v>332</v>
      </c>
      <c r="O168" t="s">
        <v>89</v>
      </c>
      <c r="Q168" t="s">
        <v>89</v>
      </c>
      <c r="R168" t="s">
        <v>234</v>
      </c>
      <c r="S168" s="1">
        <f t="shared" si="14"/>
        <v>39964</v>
      </c>
      <c r="BD168" t="s">
        <v>417</v>
      </c>
      <c r="BE168" s="18">
        <f t="shared" si="15"/>
        <v>1.008</v>
      </c>
      <c r="BF168" t="s">
        <v>335</v>
      </c>
      <c r="BG168" t="s">
        <v>123</v>
      </c>
      <c r="BH168" t="s">
        <v>336</v>
      </c>
      <c r="BI168">
        <f t="shared" si="12"/>
        <v>1.56</v>
      </c>
      <c r="BJ168" t="s">
        <v>335</v>
      </c>
      <c r="BK168" t="s">
        <v>94</v>
      </c>
      <c r="BQ168" t="s">
        <v>418</v>
      </c>
      <c r="BR168">
        <f t="shared" si="13"/>
        <v>1.184</v>
      </c>
      <c r="BS168" t="s">
        <v>335</v>
      </c>
      <c r="BV168" t="s">
        <v>335</v>
      </c>
      <c r="BW168" t="s">
        <v>275</v>
      </c>
    </row>
    <row r="169" spans="1:83" ht="12.75">
      <c r="A169" t="s">
        <v>75</v>
      </c>
      <c r="K169" t="s">
        <v>85</v>
      </c>
      <c r="M169" t="s">
        <v>332</v>
      </c>
      <c r="O169" t="s">
        <v>89</v>
      </c>
      <c r="Q169" t="s">
        <v>89</v>
      </c>
      <c r="R169" t="s">
        <v>237</v>
      </c>
      <c r="S169" s="1">
        <f t="shared" si="14"/>
        <v>39994</v>
      </c>
      <c r="BD169" t="s">
        <v>419</v>
      </c>
      <c r="BE169" s="18">
        <f t="shared" si="15"/>
        <v>0.967</v>
      </c>
      <c r="BF169" t="s">
        <v>335</v>
      </c>
      <c r="BG169" t="s">
        <v>123</v>
      </c>
      <c r="BH169" t="s">
        <v>336</v>
      </c>
      <c r="BI169">
        <f t="shared" si="12"/>
        <v>1.56</v>
      </c>
      <c r="BJ169" t="s">
        <v>335</v>
      </c>
      <c r="BK169" t="s">
        <v>94</v>
      </c>
      <c r="BQ169" t="s">
        <v>420</v>
      </c>
      <c r="BR169">
        <f t="shared" si="13"/>
        <v>1.068</v>
      </c>
      <c r="BS169" t="s">
        <v>335</v>
      </c>
      <c r="BV169" t="s">
        <v>335</v>
      </c>
      <c r="BW169" t="s">
        <v>275</v>
      </c>
    </row>
    <row r="170" spans="1:83" ht="12.75">
      <c r="A170" t="s">
        <v>75</v>
      </c>
      <c r="K170" t="s">
        <v>85</v>
      </c>
      <c r="M170" t="s">
        <v>332</v>
      </c>
      <c r="O170" t="s">
        <v>89</v>
      </c>
      <c r="Q170" t="s">
        <v>89</v>
      </c>
      <c r="R170" t="s">
        <v>240</v>
      </c>
      <c r="S170" s="1">
        <f t="shared" si="14"/>
        <v>40025</v>
      </c>
      <c r="BD170" t="s">
        <v>421</v>
      </c>
      <c r="BE170" s="18">
        <f t="shared" si="15"/>
        <v>1.131</v>
      </c>
      <c r="BF170" t="s">
        <v>335</v>
      </c>
      <c r="BG170" t="s">
        <v>123</v>
      </c>
      <c r="BH170" t="s">
        <v>336</v>
      </c>
      <c r="BI170">
        <f t="shared" si="12"/>
        <v>1.56</v>
      </c>
      <c r="BJ170" t="s">
        <v>335</v>
      </c>
      <c r="BK170" t="s">
        <v>94</v>
      </c>
      <c r="BQ170" t="s">
        <v>422</v>
      </c>
      <c r="BR170">
        <f t="shared" si="13"/>
        <v>1.326</v>
      </c>
      <c r="BS170" t="s">
        <v>335</v>
      </c>
      <c r="BV170" t="s">
        <v>335</v>
      </c>
      <c r="BW170" t="s">
        <v>275</v>
      </c>
    </row>
    <row r="171" spans="1:83" ht="12.75">
      <c r="A171" t="s">
        <v>75</v>
      </c>
      <c r="K171" t="s">
        <v>85</v>
      </c>
      <c r="M171" t="s">
        <v>332</v>
      </c>
      <c r="O171" t="s">
        <v>89</v>
      </c>
      <c r="Q171" t="s">
        <v>89</v>
      </c>
      <c r="R171" t="s">
        <v>243</v>
      </c>
      <c r="S171" s="1">
        <f t="shared" si="14"/>
        <v>40056</v>
      </c>
      <c r="BD171" t="s">
        <v>423</v>
      </c>
      <c r="BE171" s="18">
        <f t="shared" si="15"/>
        <v>1.081</v>
      </c>
      <c r="BF171" t="s">
        <v>335</v>
      </c>
      <c r="BG171" t="s">
        <v>123</v>
      </c>
      <c r="BH171" t="s">
        <v>336</v>
      </c>
      <c r="BI171">
        <f t="shared" si="12"/>
        <v>1.56</v>
      </c>
      <c r="BJ171" t="s">
        <v>335</v>
      </c>
      <c r="BK171" t="s">
        <v>94</v>
      </c>
      <c r="BQ171" t="s">
        <v>424</v>
      </c>
      <c r="BR171">
        <f t="shared" si="13"/>
        <v>1.376</v>
      </c>
      <c r="BS171" t="s">
        <v>335</v>
      </c>
      <c r="BV171" t="s">
        <v>335</v>
      </c>
      <c r="BW171" t="s">
        <v>275</v>
      </c>
    </row>
    <row r="172" spans="1:83" ht="12.75">
      <c r="A172" t="s">
        <v>75</v>
      </c>
      <c r="K172" t="s">
        <v>85</v>
      </c>
      <c r="M172" t="s">
        <v>332</v>
      </c>
      <c r="O172" t="s">
        <v>89</v>
      </c>
      <c r="Q172" t="s">
        <v>89</v>
      </c>
      <c r="R172" t="s">
        <v>244</v>
      </c>
      <c r="S172" s="1">
        <f t="shared" si="14"/>
        <v>40086</v>
      </c>
      <c r="BD172" t="s">
        <v>425</v>
      </c>
      <c r="BE172" s="18">
        <f t="shared" si="15"/>
        <v>1.198</v>
      </c>
      <c r="BF172" t="s">
        <v>335</v>
      </c>
      <c r="BG172" t="s">
        <v>123</v>
      </c>
      <c r="BH172" t="s">
        <v>336</v>
      </c>
      <c r="BI172">
        <f t="shared" si="12"/>
        <v>1.56</v>
      </c>
      <c r="BJ172" t="s">
        <v>335</v>
      </c>
      <c r="BK172" t="s">
        <v>94</v>
      </c>
      <c r="BQ172" t="s">
        <v>426</v>
      </c>
      <c r="BR172">
        <f t="shared" si="13"/>
        <v>1.501</v>
      </c>
      <c r="BS172" t="s">
        <v>335</v>
      </c>
      <c r="BV172" t="s">
        <v>335</v>
      </c>
      <c r="BW172" t="s">
        <v>275</v>
      </c>
    </row>
    <row r="173" spans="1:83" ht="12.75">
      <c r="A173" t="s">
        <v>75</v>
      </c>
      <c r="K173" t="s">
        <v>85</v>
      </c>
      <c r="M173" t="s">
        <v>332</v>
      </c>
      <c r="O173" t="s">
        <v>89</v>
      </c>
      <c r="Q173" t="s">
        <v>89</v>
      </c>
      <c r="R173" t="s">
        <v>246</v>
      </c>
      <c r="S173" s="1">
        <f t="shared" si="14"/>
        <v>40117</v>
      </c>
      <c r="BD173" t="s">
        <v>427</v>
      </c>
      <c r="BE173" s="18">
        <f t="shared" si="15"/>
        <v>1.18</v>
      </c>
      <c r="BF173" t="s">
        <v>335</v>
      </c>
      <c r="BG173" t="s">
        <v>123</v>
      </c>
      <c r="BH173" t="s">
        <v>336</v>
      </c>
      <c r="BI173">
        <f t="shared" si="12"/>
        <v>1.56</v>
      </c>
      <c r="BJ173" t="s">
        <v>335</v>
      </c>
      <c r="BK173" t="s">
        <v>94</v>
      </c>
      <c r="BQ173" t="s">
        <v>428</v>
      </c>
      <c r="BR173">
        <f t="shared" si="13"/>
        <v>1.422</v>
      </c>
      <c r="BS173" t="s">
        <v>335</v>
      </c>
      <c r="BV173" t="s">
        <v>335</v>
      </c>
      <c r="BW173" t="s">
        <v>275</v>
      </c>
    </row>
    <row r="174" spans="1:83" ht="12.75">
      <c r="A174" t="s">
        <v>75</v>
      </c>
      <c r="K174" t="s">
        <v>85</v>
      </c>
      <c r="M174" t="s">
        <v>332</v>
      </c>
      <c r="O174" t="s">
        <v>89</v>
      </c>
      <c r="Q174" t="s">
        <v>89</v>
      </c>
      <c r="R174" t="s">
        <v>249</v>
      </c>
      <c r="S174" s="1">
        <f t="shared" si="14"/>
        <v>40147</v>
      </c>
      <c r="BD174" t="s">
        <v>429</v>
      </c>
      <c r="BE174" s="18">
        <f t="shared" si="15"/>
        <v>1.114</v>
      </c>
      <c r="BF174" t="s">
        <v>335</v>
      </c>
      <c r="BG174" t="s">
        <v>123</v>
      </c>
      <c r="BH174" t="s">
        <v>336</v>
      </c>
      <c r="BI174">
        <f t="shared" si="12"/>
        <v>1.56</v>
      </c>
      <c r="BJ174" t="s">
        <v>335</v>
      </c>
      <c r="BK174" t="s">
        <v>94</v>
      </c>
      <c r="BQ174" t="s">
        <v>430</v>
      </c>
      <c r="BR174">
        <f t="shared" si="13"/>
        <v>1.317</v>
      </c>
      <c r="BS174" t="s">
        <v>335</v>
      </c>
      <c r="BV174" t="s">
        <v>335</v>
      </c>
      <c r="BW174" t="s">
        <v>275</v>
      </c>
    </row>
    <row r="175" spans="1:83" ht="12.75">
      <c r="A175" t="s">
        <v>75</v>
      </c>
      <c r="K175" t="s">
        <v>85</v>
      </c>
      <c r="M175" t="s">
        <v>332</v>
      </c>
      <c r="O175" t="s">
        <v>89</v>
      </c>
      <c r="Q175" t="s">
        <v>89</v>
      </c>
      <c r="R175" t="s">
        <v>252</v>
      </c>
      <c r="S175" s="1">
        <f t="shared" si="14"/>
        <v>40178</v>
      </c>
      <c r="BD175" t="s">
        <v>431</v>
      </c>
      <c r="BE175" s="18">
        <f t="shared" si="15"/>
        <v>1.142</v>
      </c>
      <c r="BF175" t="s">
        <v>335</v>
      </c>
      <c r="BG175" t="s">
        <v>123</v>
      </c>
      <c r="BH175" t="s">
        <v>336</v>
      </c>
      <c r="BI175">
        <f t="shared" si="12"/>
        <v>1.56</v>
      </c>
      <c r="BJ175" t="s">
        <v>335</v>
      </c>
      <c r="BK175" t="s">
        <v>94</v>
      </c>
      <c r="BQ175" t="s">
        <v>432</v>
      </c>
      <c r="BR175">
        <f t="shared" si="13"/>
        <v>1.267</v>
      </c>
      <c r="BS175" t="s">
        <v>335</v>
      </c>
      <c r="BV175" t="s">
        <v>335</v>
      </c>
      <c r="BW175" t="s">
        <v>275</v>
      </c>
    </row>
    <row r="176" spans="1:83" ht="12.75">
      <c r="A176" t="s">
        <v>75</v>
      </c>
      <c r="K176" t="s">
        <v>85</v>
      </c>
      <c r="M176" t="s">
        <v>332</v>
      </c>
      <c r="O176" t="s">
        <v>89</v>
      </c>
      <c r="Q176" t="s">
        <v>89</v>
      </c>
      <c r="R176" t="s">
        <v>255</v>
      </c>
      <c r="S176" s="1">
        <f t="shared" si="14"/>
        <v>40209</v>
      </c>
      <c r="BD176" t="s">
        <v>433</v>
      </c>
      <c r="BE176" s="18">
        <f t="shared" si="15"/>
        <v>1.076</v>
      </c>
      <c r="BF176" t="s">
        <v>335</v>
      </c>
      <c r="BG176" t="s">
        <v>123</v>
      </c>
      <c r="BH176" t="s">
        <v>336</v>
      </c>
      <c r="BI176">
        <f t="shared" si="12"/>
        <v>1.56</v>
      </c>
      <c r="BJ176" t="s">
        <v>335</v>
      </c>
      <c r="BK176" t="s">
        <v>94</v>
      </c>
      <c r="BQ176" t="s">
        <v>434</v>
      </c>
      <c r="BR176">
        <f t="shared" si="13"/>
        <v>1.304</v>
      </c>
      <c r="BS176" t="s">
        <v>335</v>
      </c>
      <c r="BV176" t="s">
        <v>335</v>
      </c>
      <c r="BW176" t="s">
        <v>275</v>
      </c>
    </row>
    <row r="177" spans="1:83" ht="12.75">
      <c r="A177" t="s">
        <v>75</v>
      </c>
      <c r="K177" t="s">
        <v>85</v>
      </c>
      <c r="M177" t="s">
        <v>332</v>
      </c>
      <c r="O177" t="s">
        <v>89</v>
      </c>
      <c r="Q177" t="s">
        <v>89</v>
      </c>
      <c r="R177" t="s">
        <v>258</v>
      </c>
      <c r="S177" s="1">
        <f t="shared" si="14"/>
        <v>40237</v>
      </c>
      <c r="BD177" t="s">
        <v>435</v>
      </c>
      <c r="BE177" s="18">
        <f t="shared" si="15"/>
        <v>1.067</v>
      </c>
      <c r="BF177" t="s">
        <v>335</v>
      </c>
      <c r="BG177" t="s">
        <v>123</v>
      </c>
      <c r="BH177" t="s">
        <v>336</v>
      </c>
      <c r="BI177">
        <f t="shared" si="12"/>
        <v>1.56</v>
      </c>
      <c r="BJ177" t="s">
        <v>335</v>
      </c>
      <c r="BK177" t="s">
        <v>94</v>
      </c>
      <c r="BQ177" t="s">
        <v>436</v>
      </c>
      <c r="BR177">
        <f t="shared" si="13"/>
        <v>1.179</v>
      </c>
      <c r="BS177" t="s">
        <v>335</v>
      </c>
      <c r="BV177" t="s">
        <v>335</v>
      </c>
      <c r="BW177" t="s">
        <v>275</v>
      </c>
    </row>
    <row r="178" spans="1:83" ht="12.75">
      <c r="A178" t="s">
        <v>75</v>
      </c>
      <c r="K178" t="s">
        <v>85</v>
      </c>
      <c r="M178" t="s">
        <v>332</v>
      </c>
      <c r="O178" t="s">
        <v>89</v>
      </c>
      <c r="Q178" t="s">
        <v>89</v>
      </c>
      <c r="R178" t="s">
        <v>261</v>
      </c>
      <c r="S178" s="1">
        <f t="shared" si="14"/>
        <v>40268</v>
      </c>
      <c r="BD178" t="s">
        <v>437</v>
      </c>
      <c r="BE178" s="18">
        <f t="shared" si="15"/>
        <v>1.347</v>
      </c>
      <c r="BF178" t="s">
        <v>335</v>
      </c>
      <c r="BG178" t="s">
        <v>123</v>
      </c>
      <c r="BH178" t="s">
        <v>336</v>
      </c>
      <c r="BI178">
        <f t="shared" si="12"/>
        <v>1.56</v>
      </c>
      <c r="BJ178" t="s">
        <v>335</v>
      </c>
      <c r="BK178" t="s">
        <v>94</v>
      </c>
      <c r="BQ178" t="s">
        <v>336</v>
      </c>
      <c r="BR178">
        <f t="shared" si="13"/>
        <v>1.56</v>
      </c>
      <c r="BS178" t="s">
        <v>335</v>
      </c>
      <c r="BV178" t="s">
        <v>335</v>
      </c>
      <c r="BW178" t="s">
        <v>275</v>
      </c>
    </row>
    <row r="179" spans="1:83" ht="12.75">
      <c r="A179" t="s">
        <v>75</v>
      </c>
      <c r="K179" t="s">
        <v>85</v>
      </c>
      <c r="M179" t="s">
        <v>332</v>
      </c>
      <c r="O179" t="s">
        <v>89</v>
      </c>
      <c r="Q179" t="s">
        <v>89</v>
      </c>
      <c r="R179" t="s">
        <v>263</v>
      </c>
      <c r="S179" s="1">
        <f t="shared" si="14"/>
        <v>40298</v>
      </c>
      <c r="BD179" t="s">
        <v>438</v>
      </c>
      <c r="BE179" s="18">
        <f t="shared" si="15"/>
        <v>1.254</v>
      </c>
      <c r="BF179" t="s">
        <v>335</v>
      </c>
      <c r="BG179" t="s">
        <v>123</v>
      </c>
      <c r="BH179" t="s">
        <v>336</v>
      </c>
      <c r="BI179">
        <f t="shared" si="12"/>
        <v>1.56</v>
      </c>
      <c r="BJ179" t="s">
        <v>335</v>
      </c>
      <c r="BK179" t="s">
        <v>94</v>
      </c>
      <c r="BQ179" t="s">
        <v>439</v>
      </c>
      <c r="BR179">
        <f t="shared" si="13"/>
        <v>1.654</v>
      </c>
      <c r="BS179" t="s">
        <v>335</v>
      </c>
      <c r="BV179" t="s">
        <v>335</v>
      </c>
      <c r="BW179" t="s">
        <v>275</v>
      </c>
    </row>
    <row r="180" spans="1:83" ht="12.75">
      <c r="A180" t="s">
        <v>75</v>
      </c>
      <c r="K180" t="s">
        <v>85</v>
      </c>
      <c r="M180" t="s">
        <v>332</v>
      </c>
      <c r="O180" t="s">
        <v>89</v>
      </c>
      <c r="Q180" t="s">
        <v>89</v>
      </c>
      <c r="R180" t="s">
        <v>266</v>
      </c>
      <c r="S180" s="1">
        <f t="shared" si="14"/>
        <v>40329</v>
      </c>
      <c r="BD180" t="s">
        <v>440</v>
      </c>
      <c r="BE180" s="18">
        <f t="shared" si="15"/>
        <v>1.072</v>
      </c>
      <c r="BF180" t="s">
        <v>335</v>
      </c>
      <c r="BG180" t="s">
        <v>123</v>
      </c>
      <c r="BH180" t="s">
        <v>336</v>
      </c>
      <c r="BI180">
        <f t="shared" si="12"/>
        <v>1.56</v>
      </c>
      <c r="BJ180" t="s">
        <v>335</v>
      </c>
      <c r="BK180" t="s">
        <v>94</v>
      </c>
      <c r="BQ180" t="s">
        <v>441</v>
      </c>
      <c r="BR180">
        <f t="shared" si="13"/>
        <v>1.183</v>
      </c>
      <c r="BS180" t="s">
        <v>335</v>
      </c>
      <c r="BV180" t="s">
        <v>335</v>
      </c>
      <c r="BW180" t="s">
        <v>275</v>
      </c>
    </row>
    <row r="181" spans="1:83" ht="12.75">
      <c r="A181" t="s">
        <v>75</v>
      </c>
      <c r="K181" t="s">
        <v>85</v>
      </c>
      <c r="M181" t="s">
        <v>332</v>
      </c>
      <c r="O181" t="s">
        <v>89</v>
      </c>
      <c r="Q181" t="s">
        <v>89</v>
      </c>
      <c r="R181" t="s">
        <v>269</v>
      </c>
      <c r="S181" s="1">
        <f t="shared" si="14"/>
        <v>40359</v>
      </c>
      <c r="BD181" t="s">
        <v>442</v>
      </c>
      <c r="BE181" s="18">
        <f t="shared" si="15"/>
        <v>1.118</v>
      </c>
      <c r="BF181" t="s">
        <v>335</v>
      </c>
      <c r="BG181" t="s">
        <v>123</v>
      </c>
      <c r="BH181" t="s">
        <v>336</v>
      </c>
      <c r="BI181">
        <f t="shared" si="12"/>
        <v>1.56</v>
      </c>
      <c r="BJ181" t="s">
        <v>335</v>
      </c>
      <c r="BK181" t="s">
        <v>94</v>
      </c>
      <c r="BQ181" t="s">
        <v>443</v>
      </c>
      <c r="BR181">
        <f t="shared" si="13"/>
        <v>1.201</v>
      </c>
      <c r="BS181" t="s">
        <v>335</v>
      </c>
      <c r="BV181" t="s">
        <v>335</v>
      </c>
      <c r="BW181" t="s">
        <v>275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35">
      <selection activeCell="A63" sqref="A63"/>
    </sheetView>
  </sheetViews>
  <sheetFormatPr defaultColWidth="9.140625" defaultRowHeight="12.75"/>
  <cols>
    <col min="1" max="1" width="11.140625" style="2" customWidth="1"/>
    <col min="2" max="2" width="9.140625" style="18" customWidth="1"/>
    <col min="3" max="3" width="11.57421875" style="10" customWidth="1"/>
    <col min="4" max="4" width="12.28125" style="10" customWidth="1"/>
    <col min="5" max="5" width="9.8515625" style="10" customWidth="1"/>
    <col min="7" max="7" width="10.7109375" style="16" customWidth="1"/>
    <col min="8" max="8" width="13.28125" style="8" customWidth="1"/>
  </cols>
  <sheetData>
    <row r="1" spans="1:8" s="8" customFormat="1" ht="12.75">
      <c r="A1" s="6" t="s">
        <v>449</v>
      </c>
      <c r="B1" s="17" t="s">
        <v>452</v>
      </c>
      <c r="C1" s="12" t="s">
        <v>453</v>
      </c>
      <c r="D1" s="12" t="s">
        <v>451</v>
      </c>
      <c r="E1" s="13" t="s">
        <v>450</v>
      </c>
      <c r="F1" s="6" t="s">
        <v>449</v>
      </c>
      <c r="G1" s="19" t="s">
        <v>455</v>
      </c>
      <c r="H1" s="7" t="s">
        <v>467</v>
      </c>
    </row>
    <row r="2" spans="1:9" ht="12.75">
      <c r="A2" s="2">
        <v>38564</v>
      </c>
      <c r="B2" s="18">
        <v>1.45</v>
      </c>
      <c r="C2" s="10">
        <v>9.15</v>
      </c>
      <c r="D2" s="10">
        <v>110.6</v>
      </c>
      <c r="E2" s="10">
        <f aca="true" t="shared" si="0" ref="E2:E33">B2*1000000*3.785*C2/1000000*2.204</f>
        <v>110.67934245000001</v>
      </c>
      <c r="F2" s="2">
        <v>38564</v>
      </c>
      <c r="G2" s="15">
        <f>(D2-E2)/E2</f>
        <v>-0.0007168677392157096</v>
      </c>
      <c r="I2" s="5" t="s">
        <v>465</v>
      </c>
    </row>
    <row r="3" spans="1:9" ht="12.75">
      <c r="A3" s="2">
        <v>38595</v>
      </c>
      <c r="B3" s="18">
        <v>1.45</v>
      </c>
      <c r="C3" s="10">
        <v>10.76</v>
      </c>
      <c r="D3" s="10">
        <v>130.12</v>
      </c>
      <c r="E3" s="10">
        <f t="shared" si="0"/>
        <v>130.15406828000002</v>
      </c>
      <c r="F3" s="2">
        <v>38595</v>
      </c>
      <c r="G3" s="15">
        <f aca="true" t="shared" si="1" ref="G3:G61">(D3-E3)/E3</f>
        <v>-0.0002617534776302409</v>
      </c>
      <c r="I3" s="5" t="s">
        <v>454</v>
      </c>
    </row>
    <row r="4" spans="1:9" ht="12.75">
      <c r="A4" s="2">
        <v>38625</v>
      </c>
      <c r="B4" s="18">
        <v>1.45</v>
      </c>
      <c r="C4" s="10">
        <v>8.68</v>
      </c>
      <c r="D4" s="10">
        <v>104.2</v>
      </c>
      <c r="E4" s="10">
        <f t="shared" si="0"/>
        <v>104.99417404000002</v>
      </c>
      <c r="F4" s="2">
        <v>38625</v>
      </c>
      <c r="G4" s="15">
        <f t="shared" si="1"/>
        <v>-0.007563981975775687</v>
      </c>
      <c r="I4" s="5" t="s">
        <v>466</v>
      </c>
    </row>
    <row r="5" spans="1:9" ht="15">
      <c r="A5" s="2">
        <v>38656</v>
      </c>
      <c r="B5" s="18">
        <v>1.46</v>
      </c>
      <c r="C5" s="10">
        <v>5.9</v>
      </c>
      <c r="D5" s="11">
        <v>56.3</v>
      </c>
      <c r="E5" s="11">
        <f t="shared" si="0"/>
        <v>71.85919396000001</v>
      </c>
      <c r="F5" s="2">
        <v>38656</v>
      </c>
      <c r="G5" s="15">
        <f t="shared" si="1"/>
        <v>-0.2165233577301319</v>
      </c>
      <c r="I5" s="5" t="s">
        <v>456</v>
      </c>
    </row>
    <row r="6" spans="1:7" ht="15">
      <c r="A6" s="2">
        <v>38686</v>
      </c>
      <c r="B6" s="18">
        <v>1.48</v>
      </c>
      <c r="C6" s="10">
        <v>6.64</v>
      </c>
      <c r="D6" s="11">
        <v>61.7</v>
      </c>
      <c r="E6" s="11">
        <f t="shared" si="0"/>
        <v>81.979878208</v>
      </c>
      <c r="F6" s="2">
        <v>38686</v>
      </c>
      <c r="G6" s="15">
        <f t="shared" si="1"/>
        <v>-0.24737629100333292</v>
      </c>
    </row>
    <row r="7" spans="1:7" ht="12.75">
      <c r="A7" s="2">
        <v>38717</v>
      </c>
      <c r="B7" s="18">
        <v>1.48</v>
      </c>
      <c r="C7" s="10">
        <v>6.6</v>
      </c>
      <c r="D7" s="10">
        <v>81.4</v>
      </c>
      <c r="E7" s="10">
        <f t="shared" si="0"/>
        <v>81.48602352</v>
      </c>
      <c r="F7" s="2">
        <v>38717</v>
      </c>
      <c r="G7" s="15">
        <f t="shared" si="1"/>
        <v>-0.0010556843527759578</v>
      </c>
    </row>
    <row r="8" spans="1:7" ht="12.75">
      <c r="A8" s="2">
        <v>38748</v>
      </c>
      <c r="B8" s="18">
        <v>1.44</v>
      </c>
      <c r="C8" s="10">
        <v>5.8</v>
      </c>
      <c r="D8" s="10">
        <v>69.6</v>
      </c>
      <c r="E8" s="10">
        <f t="shared" si="0"/>
        <v>69.67355328000001</v>
      </c>
      <c r="F8" s="2">
        <v>38748</v>
      </c>
      <c r="G8" s="15">
        <f t="shared" si="1"/>
        <v>-0.0010556843527761719</v>
      </c>
    </row>
    <row r="9" spans="1:7" ht="12.75">
      <c r="A9" s="2">
        <v>38776</v>
      </c>
      <c r="B9" s="18">
        <v>1.38</v>
      </c>
      <c r="C9" s="10">
        <v>4.84</v>
      </c>
      <c r="D9" s="10">
        <v>56</v>
      </c>
      <c r="E9" s="10">
        <f t="shared" si="0"/>
        <v>55.718821488</v>
      </c>
      <c r="F9" s="2">
        <v>38776</v>
      </c>
      <c r="G9" s="15">
        <f t="shared" si="1"/>
        <v>0.00504638297241361</v>
      </c>
    </row>
    <row r="10" spans="1:7" ht="12.75">
      <c r="A10" s="2">
        <v>38807</v>
      </c>
      <c r="B10" s="18">
        <v>1.3</v>
      </c>
      <c r="C10" s="10">
        <v>4.74</v>
      </c>
      <c r="D10" s="10">
        <v>51.6</v>
      </c>
      <c r="E10" s="10">
        <f t="shared" si="0"/>
        <v>51.404266680000006</v>
      </c>
      <c r="F10" s="2">
        <v>38807</v>
      </c>
      <c r="G10" s="15">
        <f t="shared" si="1"/>
        <v>0.003807725168388592</v>
      </c>
    </row>
    <row r="11" spans="1:7" ht="12.75">
      <c r="A11" s="2">
        <v>38837</v>
      </c>
      <c r="B11" s="18">
        <v>1.21</v>
      </c>
      <c r="C11" s="10">
        <v>3.7</v>
      </c>
      <c r="D11" s="10">
        <v>37.3</v>
      </c>
      <c r="E11" s="10">
        <f t="shared" si="0"/>
        <v>37.34776078</v>
      </c>
      <c r="F11" s="2">
        <v>38837</v>
      </c>
      <c r="G11" s="15">
        <f t="shared" si="1"/>
        <v>-0.0012788124107719098</v>
      </c>
    </row>
    <row r="12" spans="1:7" ht="12.75">
      <c r="A12" s="2">
        <v>38868</v>
      </c>
      <c r="B12" s="18">
        <v>1.13</v>
      </c>
      <c r="C12" s="10">
        <v>4.1</v>
      </c>
      <c r="D12" s="10">
        <v>38</v>
      </c>
      <c r="E12" s="10">
        <f t="shared" si="0"/>
        <v>38.649134620000005</v>
      </c>
      <c r="F12" s="2">
        <v>38868</v>
      </c>
      <c r="G12" s="15">
        <f t="shared" si="1"/>
        <v>-0.01679557967810471</v>
      </c>
    </row>
    <row r="13" spans="1:7" ht="15">
      <c r="A13" s="2">
        <v>38898</v>
      </c>
      <c r="B13" s="18">
        <v>1.1</v>
      </c>
      <c r="C13" s="10">
        <v>3.3</v>
      </c>
      <c r="D13" s="11">
        <v>36.7</v>
      </c>
      <c r="E13" s="11">
        <f t="shared" si="0"/>
        <v>30.2819682</v>
      </c>
      <c r="F13" s="2">
        <v>38898</v>
      </c>
      <c r="G13" s="15">
        <f t="shared" si="1"/>
        <v>0.21194235981002058</v>
      </c>
    </row>
    <row r="14" spans="1:7" ht="12.75">
      <c r="A14" s="2">
        <v>38929</v>
      </c>
      <c r="B14" s="18">
        <v>1.07</v>
      </c>
      <c r="C14" s="10">
        <v>3</v>
      </c>
      <c r="D14" s="10">
        <v>28</v>
      </c>
      <c r="E14" s="10">
        <f t="shared" si="0"/>
        <v>26.778269400000003</v>
      </c>
      <c r="F14" s="2">
        <v>38929</v>
      </c>
      <c r="G14" s="15">
        <f t="shared" si="1"/>
        <v>0.04562395656531849</v>
      </c>
    </row>
    <row r="15" spans="1:7" ht="12.75">
      <c r="A15" s="2">
        <v>38960</v>
      </c>
      <c r="B15" s="18">
        <v>1.07</v>
      </c>
      <c r="C15" s="10">
        <v>1.6</v>
      </c>
      <c r="D15" s="10">
        <v>13.1</v>
      </c>
      <c r="E15" s="10">
        <f t="shared" si="0"/>
        <v>14.281743680000002</v>
      </c>
      <c r="F15" s="2">
        <v>38960</v>
      </c>
      <c r="G15" s="15">
        <f t="shared" si="1"/>
        <v>-0.08274505595944164</v>
      </c>
    </row>
    <row r="16" spans="1:7" ht="12.75">
      <c r="A16" s="2">
        <v>38990</v>
      </c>
      <c r="B16" s="18">
        <v>1.06</v>
      </c>
      <c r="C16" s="10">
        <v>1.3</v>
      </c>
      <c r="D16" s="10">
        <v>11.5</v>
      </c>
      <c r="E16" s="10">
        <f t="shared" si="0"/>
        <v>11.49546892</v>
      </c>
      <c r="F16" s="2">
        <v>38990</v>
      </c>
      <c r="G16" s="15">
        <f t="shared" si="1"/>
        <v>0.00039416225919382296</v>
      </c>
    </row>
    <row r="17" spans="1:7" ht="12.75">
      <c r="A17" s="2">
        <v>39021</v>
      </c>
      <c r="B17" s="18">
        <v>1.03</v>
      </c>
      <c r="C17" s="10">
        <v>2.2</v>
      </c>
      <c r="D17" s="10">
        <v>18</v>
      </c>
      <c r="E17" s="10">
        <f t="shared" si="0"/>
        <v>18.903289240000003</v>
      </c>
      <c r="F17" s="2">
        <v>39021</v>
      </c>
      <c r="G17" s="15">
        <f t="shared" si="1"/>
        <v>-0.047784765314208506</v>
      </c>
    </row>
    <row r="18" spans="1:7" ht="12.75">
      <c r="A18" s="2">
        <v>39051</v>
      </c>
      <c r="B18" s="18">
        <v>1.02</v>
      </c>
      <c r="C18" s="10">
        <v>6.68</v>
      </c>
      <c r="D18" s="10">
        <v>56.8</v>
      </c>
      <c r="E18" s="10">
        <f t="shared" si="0"/>
        <v>56.84000510400001</v>
      </c>
      <c r="F18" s="2">
        <v>39051</v>
      </c>
      <c r="G18" s="15">
        <f t="shared" si="1"/>
        <v>-0.0007038195004875898</v>
      </c>
    </row>
    <row r="19" spans="1:7" ht="12.75">
      <c r="A19" s="2">
        <v>39082</v>
      </c>
      <c r="B19" s="18">
        <v>1</v>
      </c>
      <c r="C19" s="10">
        <v>6.03</v>
      </c>
      <c r="D19" s="10">
        <v>50.2</v>
      </c>
      <c r="E19" s="10">
        <f t="shared" si="0"/>
        <v>50.30310420000001</v>
      </c>
      <c r="F19" s="2">
        <v>39082</v>
      </c>
      <c r="G19" s="15">
        <f t="shared" si="1"/>
        <v>-0.0020496587962061433</v>
      </c>
    </row>
    <row r="20" spans="1:8" ht="12.75">
      <c r="A20" s="2">
        <v>39113</v>
      </c>
      <c r="B20" s="18">
        <v>0.995</v>
      </c>
      <c r="C20" s="10">
        <v>6.3</v>
      </c>
      <c r="D20" s="10">
        <v>52.2</v>
      </c>
      <c r="E20" s="10">
        <f t="shared" si="0"/>
        <v>52.29270459000001</v>
      </c>
      <c r="F20" s="2">
        <v>39113</v>
      </c>
      <c r="G20" s="15">
        <f t="shared" si="1"/>
        <v>-0.001772801593010966</v>
      </c>
      <c r="H20" s="8">
        <v>31</v>
      </c>
    </row>
    <row r="21" spans="1:8" ht="12.75">
      <c r="A21" s="2">
        <v>39141</v>
      </c>
      <c r="B21" s="18">
        <v>0.98</v>
      </c>
      <c r="C21" s="10">
        <v>6.6</v>
      </c>
      <c r="D21" s="10">
        <v>53.9</v>
      </c>
      <c r="E21" s="10">
        <f t="shared" si="0"/>
        <v>53.95696152000001</v>
      </c>
      <c r="F21" s="2">
        <v>39141</v>
      </c>
      <c r="G21" s="15">
        <f t="shared" si="1"/>
        <v>-0.0010556843527761465</v>
      </c>
      <c r="H21" s="8">
        <v>28</v>
      </c>
    </row>
    <row r="22" spans="1:8" ht="12.75">
      <c r="A22" s="2">
        <v>39172</v>
      </c>
      <c r="B22" s="18">
        <v>0.99</v>
      </c>
      <c r="C22" s="10">
        <v>4.7</v>
      </c>
      <c r="D22" s="10">
        <v>38.8</v>
      </c>
      <c r="E22" s="10">
        <f t="shared" si="0"/>
        <v>38.81597742</v>
      </c>
      <c r="F22" s="2">
        <v>39172</v>
      </c>
      <c r="G22" s="15">
        <f t="shared" si="1"/>
        <v>-0.0004116196747315037</v>
      </c>
      <c r="H22" s="8">
        <v>31</v>
      </c>
    </row>
    <row r="23" spans="1:8" ht="12.75">
      <c r="A23" s="2">
        <v>39202</v>
      </c>
      <c r="B23" s="18">
        <v>1.01</v>
      </c>
      <c r="C23" s="10">
        <v>4</v>
      </c>
      <c r="D23" s="10">
        <v>33</v>
      </c>
      <c r="E23" s="10">
        <f t="shared" si="0"/>
        <v>33.702245600000005</v>
      </c>
      <c r="F23" s="2">
        <v>39202</v>
      </c>
      <c r="G23" s="15">
        <f t="shared" si="1"/>
        <v>-0.0208367599101469</v>
      </c>
      <c r="H23" s="8">
        <v>30</v>
      </c>
    </row>
    <row r="24" spans="1:8" ht="12.75">
      <c r="A24" s="2">
        <v>39233</v>
      </c>
      <c r="B24" s="18">
        <v>1.01</v>
      </c>
      <c r="C24" s="10">
        <v>3.8</v>
      </c>
      <c r="D24" s="10">
        <v>32</v>
      </c>
      <c r="E24" s="10">
        <f t="shared" si="0"/>
        <v>32.017133320000006</v>
      </c>
      <c r="F24" s="2">
        <v>39233</v>
      </c>
      <c r="G24" s="15">
        <f t="shared" si="1"/>
        <v>-0.0005351297328453743</v>
      </c>
      <c r="H24" s="8">
        <v>31</v>
      </c>
    </row>
    <row r="25" spans="1:8" ht="12.75">
      <c r="A25" s="2">
        <v>39263</v>
      </c>
      <c r="B25" s="18">
        <v>0.987</v>
      </c>
      <c r="C25" s="10">
        <v>4.2</v>
      </c>
      <c r="D25" s="10">
        <v>34.5</v>
      </c>
      <c r="E25" s="10">
        <f t="shared" si="0"/>
        <v>34.581507156</v>
      </c>
      <c r="F25" s="2">
        <v>39263</v>
      </c>
      <c r="G25" s="15">
        <f t="shared" si="1"/>
        <v>-0.0023569578859682218</v>
      </c>
      <c r="H25" s="8">
        <v>30</v>
      </c>
    </row>
    <row r="26" spans="1:8" ht="12.75">
      <c r="A26" s="2">
        <v>39294</v>
      </c>
      <c r="B26" s="18">
        <v>0.98</v>
      </c>
      <c r="C26" s="10">
        <v>3.07</v>
      </c>
      <c r="D26" s="10">
        <v>25.1</v>
      </c>
      <c r="E26" s="10">
        <f t="shared" si="0"/>
        <v>25.098162404000004</v>
      </c>
      <c r="F26" s="2">
        <v>39294</v>
      </c>
      <c r="G26" s="15">
        <f t="shared" si="1"/>
        <v>7.32163562582184E-05</v>
      </c>
      <c r="H26" s="8">
        <v>31</v>
      </c>
    </row>
    <row r="27" spans="1:8" ht="12.75">
      <c r="A27" s="2">
        <v>39325</v>
      </c>
      <c r="B27" s="18">
        <v>0.98</v>
      </c>
      <c r="C27" s="10">
        <v>3.36</v>
      </c>
      <c r="D27" s="10">
        <v>27.5</v>
      </c>
      <c r="E27" s="10">
        <f t="shared" si="0"/>
        <v>27.468998592000002</v>
      </c>
      <c r="F27" s="2">
        <v>39325</v>
      </c>
      <c r="G27" s="15">
        <f t="shared" si="1"/>
        <v>0.0011285962207965904</v>
      </c>
      <c r="H27" s="8">
        <v>31</v>
      </c>
    </row>
    <row r="28" spans="1:8" ht="12.75">
      <c r="A28" s="2">
        <v>39355</v>
      </c>
      <c r="B28" s="18">
        <v>0.985</v>
      </c>
      <c r="C28" s="10">
        <v>2.7</v>
      </c>
      <c r="D28" s="10">
        <v>22.1</v>
      </c>
      <c r="E28" s="10">
        <f t="shared" si="0"/>
        <v>22.185921330000003</v>
      </c>
      <c r="F28" s="2">
        <v>39355</v>
      </c>
      <c r="G28" s="15">
        <f t="shared" si="1"/>
        <v>-0.003872786201752995</v>
      </c>
      <c r="H28" s="8">
        <v>30</v>
      </c>
    </row>
    <row r="29" spans="1:8" ht="12.75">
      <c r="A29" s="2">
        <v>39386</v>
      </c>
      <c r="B29" s="18">
        <v>0.978</v>
      </c>
      <c r="C29" s="10">
        <v>2.12</v>
      </c>
      <c r="D29" s="10">
        <v>17.29</v>
      </c>
      <c r="E29" s="10">
        <f t="shared" si="0"/>
        <v>17.296259390400003</v>
      </c>
      <c r="F29" s="2">
        <v>39386</v>
      </c>
      <c r="G29" s="15">
        <f t="shared" si="1"/>
        <v>-0.0003618927225084323</v>
      </c>
      <c r="H29" s="8">
        <v>31</v>
      </c>
    </row>
    <row r="30" spans="1:8" ht="12.75">
      <c r="A30" s="2">
        <v>39416</v>
      </c>
      <c r="B30" s="18">
        <v>0.968</v>
      </c>
      <c r="C30" s="10">
        <v>8.1</v>
      </c>
      <c r="D30" s="10">
        <v>65.1</v>
      </c>
      <c r="E30" s="10">
        <f t="shared" si="0"/>
        <v>65.409051312</v>
      </c>
      <c r="F30" s="2">
        <v>39416</v>
      </c>
      <c r="G30" s="15">
        <f t="shared" si="1"/>
        <v>-0.0047249013064849235</v>
      </c>
      <c r="H30" s="8">
        <v>30</v>
      </c>
    </row>
    <row r="31" spans="1:8" ht="12.75">
      <c r="A31" s="2">
        <v>39447</v>
      </c>
      <c r="B31" s="18">
        <v>0.958</v>
      </c>
      <c r="C31" s="10">
        <v>7.03</v>
      </c>
      <c r="D31" s="10">
        <v>56.2</v>
      </c>
      <c r="E31" s="10">
        <f t="shared" si="0"/>
        <v>56.18214394360001</v>
      </c>
      <c r="F31" s="2">
        <v>39447</v>
      </c>
      <c r="G31" s="15">
        <f t="shared" si="1"/>
        <v>0.00031782440374503363</v>
      </c>
      <c r="H31" s="8">
        <v>31</v>
      </c>
    </row>
    <row r="32" spans="1:8" ht="12.75">
      <c r="A32" s="2">
        <v>39478</v>
      </c>
      <c r="B32" s="18">
        <v>0.95</v>
      </c>
      <c r="C32" s="10">
        <v>7.38</v>
      </c>
      <c r="D32" s="10">
        <v>58.5</v>
      </c>
      <c r="E32" s="10">
        <f t="shared" si="0"/>
        <v>58.486743540000006</v>
      </c>
      <c r="F32" s="2">
        <v>39478</v>
      </c>
      <c r="G32" s="15">
        <f t="shared" si="1"/>
        <v>0.00022665751583395144</v>
      </c>
      <c r="H32" s="8">
        <v>31</v>
      </c>
    </row>
    <row r="33" spans="1:8" ht="12.75">
      <c r="A33" s="2">
        <v>39507</v>
      </c>
      <c r="B33" s="18">
        <v>0.948</v>
      </c>
      <c r="C33" s="10">
        <v>7</v>
      </c>
      <c r="D33" s="10">
        <v>54.9</v>
      </c>
      <c r="E33" s="10">
        <f t="shared" si="0"/>
        <v>55.35844104000001</v>
      </c>
      <c r="F33" s="2">
        <v>39507</v>
      </c>
      <c r="G33" s="15">
        <f t="shared" si="1"/>
        <v>-0.008281321355649412</v>
      </c>
      <c r="H33" s="8">
        <v>29</v>
      </c>
    </row>
    <row r="34" spans="1:8" ht="12.75">
      <c r="A34" s="2">
        <v>39538</v>
      </c>
      <c r="B34" s="18">
        <v>0.947</v>
      </c>
      <c r="C34" s="10">
        <v>5.1</v>
      </c>
      <c r="D34" s="10">
        <v>40.1</v>
      </c>
      <c r="E34" s="10">
        <f aca="true" t="shared" si="2" ref="E34:E61">B34*1000000*3.785*C34/1000000*2.204</f>
        <v>40.290033558000005</v>
      </c>
      <c r="F34" s="2">
        <v>39538</v>
      </c>
      <c r="G34" s="15">
        <f t="shared" si="1"/>
        <v>-0.004716639357632654</v>
      </c>
      <c r="H34" s="8">
        <v>31</v>
      </c>
    </row>
    <row r="35" spans="1:8" ht="15">
      <c r="A35" s="2">
        <v>39568</v>
      </c>
      <c r="B35" s="18">
        <v>0.937</v>
      </c>
      <c r="C35" s="10">
        <v>2</v>
      </c>
      <c r="D35" s="11">
        <v>23.3</v>
      </c>
      <c r="E35" s="11">
        <f t="shared" si="2"/>
        <v>15.633170360000001</v>
      </c>
      <c r="F35" s="2">
        <v>39568</v>
      </c>
      <c r="G35" s="15">
        <f t="shared" si="1"/>
        <v>0.49042065450887845</v>
      </c>
      <c r="H35" s="8">
        <v>30</v>
      </c>
    </row>
    <row r="36" spans="1:8" ht="15">
      <c r="A36" s="2">
        <v>39599</v>
      </c>
      <c r="B36" s="18">
        <v>0.93</v>
      </c>
      <c r="C36" s="10">
        <v>3</v>
      </c>
      <c r="D36" s="11">
        <v>31.9</v>
      </c>
      <c r="E36" s="11">
        <f t="shared" si="2"/>
        <v>23.2745706</v>
      </c>
      <c r="F36" s="2">
        <v>39599</v>
      </c>
      <c r="G36" s="15">
        <f t="shared" si="1"/>
        <v>0.3705945664149008</v>
      </c>
      <c r="H36" s="8">
        <v>31</v>
      </c>
    </row>
    <row r="37" spans="1:8" ht="15">
      <c r="A37" s="2">
        <v>39629</v>
      </c>
      <c r="B37" s="18">
        <v>0.925</v>
      </c>
      <c r="C37" s="10">
        <v>3</v>
      </c>
      <c r="D37" s="11">
        <v>26.9</v>
      </c>
      <c r="E37" s="11">
        <f t="shared" si="2"/>
        <v>23.149438500000002</v>
      </c>
      <c r="F37" s="2">
        <v>39629</v>
      </c>
      <c r="G37" s="15">
        <f t="shared" si="1"/>
        <v>0.16201522555287878</v>
      </c>
      <c r="H37" s="8">
        <v>30</v>
      </c>
    </row>
    <row r="38" spans="1:8" ht="15">
      <c r="A38" s="2">
        <v>39660</v>
      </c>
      <c r="B38" s="18">
        <v>1</v>
      </c>
      <c r="C38" s="10">
        <v>3</v>
      </c>
      <c r="D38" s="11">
        <v>30.1</v>
      </c>
      <c r="E38" s="11">
        <f t="shared" si="2"/>
        <v>25.02642</v>
      </c>
      <c r="F38" s="2">
        <v>39660</v>
      </c>
      <c r="G38" s="15">
        <f t="shared" si="1"/>
        <v>0.2027289560392577</v>
      </c>
      <c r="H38" s="8">
        <v>31</v>
      </c>
    </row>
    <row r="39" spans="1:8" ht="15">
      <c r="A39" s="2">
        <v>39691</v>
      </c>
      <c r="B39" s="18">
        <v>0.991</v>
      </c>
      <c r="C39" s="10">
        <v>1</v>
      </c>
      <c r="D39" s="11">
        <v>10.5</v>
      </c>
      <c r="E39" s="11">
        <f t="shared" si="2"/>
        <v>8.267060740000002</v>
      </c>
      <c r="F39" s="2">
        <v>39691</v>
      </c>
      <c r="G39" s="15">
        <f t="shared" si="1"/>
        <v>0.2701007444152392</v>
      </c>
      <c r="H39" s="8">
        <v>31</v>
      </c>
    </row>
    <row r="40" spans="1:8" ht="12.75">
      <c r="A40" s="2">
        <v>39721</v>
      </c>
      <c r="B40" s="18">
        <v>0.897</v>
      </c>
      <c r="C40" s="10">
        <v>1.5</v>
      </c>
      <c r="D40" s="10">
        <v>11.7</v>
      </c>
      <c r="E40" s="10">
        <f t="shared" si="2"/>
        <v>11.22434937</v>
      </c>
      <c r="F40" s="2">
        <v>39721</v>
      </c>
      <c r="G40" s="15">
        <f t="shared" si="1"/>
        <v>0.0423766771971032</v>
      </c>
      <c r="H40" s="8">
        <v>30</v>
      </c>
    </row>
    <row r="41" spans="1:8" ht="12.75">
      <c r="A41" s="2">
        <v>39752</v>
      </c>
      <c r="B41" s="18">
        <v>0.9344</v>
      </c>
      <c r="C41" s="10">
        <v>1.6</v>
      </c>
      <c r="D41" s="10">
        <v>12.1</v>
      </c>
      <c r="E41" s="10">
        <f t="shared" si="2"/>
        <v>12.4718329856</v>
      </c>
      <c r="F41" s="2">
        <v>39752</v>
      </c>
      <c r="G41" s="15">
        <f t="shared" si="1"/>
        <v>-0.029813820152123596</v>
      </c>
      <c r="H41" s="8">
        <v>31</v>
      </c>
    </row>
    <row r="42" spans="1:8" ht="12.75">
      <c r="A42" s="2">
        <v>39782</v>
      </c>
      <c r="B42" s="18">
        <v>1.014</v>
      </c>
      <c r="C42" s="10">
        <v>6.5</v>
      </c>
      <c r="D42" s="10">
        <v>51.5</v>
      </c>
      <c r="E42" s="10">
        <f t="shared" si="2"/>
        <v>54.983044740000004</v>
      </c>
      <c r="F42" s="2">
        <v>39782</v>
      </c>
      <c r="G42" s="15">
        <f t="shared" si="1"/>
        <v>-0.06334761482326749</v>
      </c>
      <c r="H42" s="8">
        <v>30</v>
      </c>
    </row>
    <row r="43" spans="1:8" ht="15">
      <c r="A43" s="2">
        <v>39813</v>
      </c>
      <c r="B43" s="18">
        <v>1.073</v>
      </c>
      <c r="C43" s="10">
        <v>8.38</v>
      </c>
      <c r="D43" s="11">
        <v>67.7</v>
      </c>
      <c r="E43" s="11">
        <f t="shared" si="2"/>
        <v>75.01035392360001</v>
      </c>
      <c r="F43" s="2">
        <v>39813</v>
      </c>
      <c r="G43" s="15">
        <f t="shared" si="1"/>
        <v>-0.09745793135499387</v>
      </c>
      <c r="H43" s="8">
        <v>31</v>
      </c>
    </row>
    <row r="44" spans="1:8" ht="15">
      <c r="A44" s="2">
        <v>39844</v>
      </c>
      <c r="B44" s="18">
        <v>1.089</v>
      </c>
      <c r="C44" s="10">
        <v>9.8</v>
      </c>
      <c r="D44" s="11">
        <v>80.5</v>
      </c>
      <c r="E44" s="11">
        <f t="shared" si="2"/>
        <v>89.02898650800002</v>
      </c>
      <c r="F44" s="2">
        <v>39844</v>
      </c>
      <c r="G44" s="15">
        <f t="shared" si="1"/>
        <v>-0.09580010783604298</v>
      </c>
      <c r="H44" s="8">
        <v>31</v>
      </c>
    </row>
    <row r="45" spans="1:8" ht="12.75">
      <c r="A45" s="2">
        <v>39872</v>
      </c>
      <c r="B45" s="18">
        <v>0.9531</v>
      </c>
      <c r="C45" s="10">
        <v>12.9</v>
      </c>
      <c r="D45" s="10">
        <v>105.6</v>
      </c>
      <c r="E45" s="10">
        <f t="shared" si="2"/>
        <v>102.56652787860001</v>
      </c>
      <c r="F45" s="2">
        <v>39872</v>
      </c>
      <c r="G45" s="15">
        <f t="shared" si="1"/>
        <v>0.029575653813595653</v>
      </c>
      <c r="H45" s="8">
        <v>28</v>
      </c>
    </row>
    <row r="46" spans="1:8" ht="12.75">
      <c r="A46" s="2">
        <v>39903</v>
      </c>
      <c r="B46" s="18">
        <v>0.931</v>
      </c>
      <c r="C46" s="10">
        <v>11.2</v>
      </c>
      <c r="D46" s="10">
        <v>91.2</v>
      </c>
      <c r="E46" s="10">
        <f t="shared" si="2"/>
        <v>86.985162208</v>
      </c>
      <c r="F46" s="2">
        <v>39903</v>
      </c>
      <c r="G46" s="15">
        <f t="shared" si="1"/>
        <v>0.04845467531487065</v>
      </c>
      <c r="H46" s="8">
        <v>31</v>
      </c>
    </row>
    <row r="47" spans="1:8" ht="12.75">
      <c r="A47" s="2">
        <v>39933</v>
      </c>
      <c r="B47" s="18">
        <v>1.0094</v>
      </c>
      <c r="C47" s="10">
        <v>5.8</v>
      </c>
      <c r="D47" s="10">
        <v>47.4</v>
      </c>
      <c r="E47" s="10">
        <f t="shared" si="2"/>
        <v>48.83922547280001</v>
      </c>
      <c r="F47" s="2">
        <v>39933</v>
      </c>
      <c r="G47" s="15">
        <f t="shared" si="1"/>
        <v>-0.029468638350981995</v>
      </c>
      <c r="H47" s="8">
        <v>30</v>
      </c>
    </row>
    <row r="48" spans="1:8" ht="12.75">
      <c r="A48" s="2">
        <v>39964</v>
      </c>
      <c r="B48" s="18">
        <v>1.008</v>
      </c>
      <c r="C48" s="10">
        <v>1.8</v>
      </c>
      <c r="D48" s="10">
        <v>14.6</v>
      </c>
      <c r="E48" s="10">
        <f t="shared" si="2"/>
        <v>15.135978816000002</v>
      </c>
      <c r="F48" s="2">
        <v>39964</v>
      </c>
      <c r="G48" s="15">
        <f t="shared" si="1"/>
        <v>-0.035410912139585395</v>
      </c>
      <c r="H48" s="8">
        <v>31</v>
      </c>
    </row>
    <row r="49" spans="1:8" ht="12.75">
      <c r="A49" s="2">
        <v>39994</v>
      </c>
      <c r="B49" s="18">
        <v>0.967</v>
      </c>
      <c r="C49" s="10">
        <v>2.1</v>
      </c>
      <c r="D49" s="10">
        <v>17.1</v>
      </c>
      <c r="E49" s="10">
        <f t="shared" si="2"/>
        <v>16.940383698</v>
      </c>
      <c r="F49" s="2">
        <v>39994</v>
      </c>
      <c r="G49" s="15">
        <f t="shared" si="1"/>
        <v>0.009422236523417372</v>
      </c>
      <c r="H49" s="8">
        <v>30</v>
      </c>
    </row>
    <row r="50" spans="1:8" ht="15">
      <c r="A50" s="2">
        <v>40025</v>
      </c>
      <c r="B50" s="18">
        <v>1.131</v>
      </c>
      <c r="C50" s="10">
        <v>1.2</v>
      </c>
      <c r="D50" s="11">
        <v>9.9</v>
      </c>
      <c r="E50" s="11">
        <f t="shared" si="2"/>
        <v>11.321952408000001</v>
      </c>
      <c r="F50" s="2">
        <v>40025</v>
      </c>
      <c r="G50" s="15">
        <f t="shared" si="1"/>
        <v>-0.12559250884991008</v>
      </c>
      <c r="H50" s="8">
        <v>31</v>
      </c>
    </row>
    <row r="51" spans="1:8" ht="15">
      <c r="A51" s="2">
        <v>40056</v>
      </c>
      <c r="B51" s="18">
        <v>1.081</v>
      </c>
      <c r="C51" s="10">
        <v>1.2</v>
      </c>
      <c r="D51" s="11">
        <v>9.9</v>
      </c>
      <c r="E51" s="11">
        <f t="shared" si="2"/>
        <v>10.821424008000001</v>
      </c>
      <c r="F51" s="2">
        <v>40056</v>
      </c>
      <c r="G51" s="15">
        <f t="shared" si="1"/>
        <v>-0.08514812905573385</v>
      </c>
      <c r="H51" s="8">
        <v>31</v>
      </c>
    </row>
    <row r="52" spans="1:8" ht="15">
      <c r="A52" s="2">
        <v>40086</v>
      </c>
      <c r="B52" s="18">
        <v>1.198</v>
      </c>
      <c r="C52" s="10">
        <v>1.2</v>
      </c>
      <c r="D52" s="11">
        <v>10.7</v>
      </c>
      <c r="E52" s="11">
        <f t="shared" si="2"/>
        <v>11.992660464</v>
      </c>
      <c r="F52" s="2">
        <v>40086</v>
      </c>
      <c r="G52" s="15">
        <f t="shared" si="1"/>
        <v>-0.10778763126666976</v>
      </c>
      <c r="H52" s="8">
        <v>30</v>
      </c>
    </row>
    <row r="53" spans="1:8" ht="15">
      <c r="A53" s="2">
        <v>40117</v>
      </c>
      <c r="B53" s="18">
        <v>1.18</v>
      </c>
      <c r="C53" s="10">
        <v>0.96</v>
      </c>
      <c r="D53" s="11">
        <v>8.44</v>
      </c>
      <c r="E53" s="11">
        <f t="shared" si="2"/>
        <v>9.449976192000001</v>
      </c>
      <c r="F53" s="2">
        <v>40117</v>
      </c>
      <c r="G53" s="15">
        <f t="shared" si="1"/>
        <v>-0.10687605677303293</v>
      </c>
      <c r="H53" s="8">
        <v>31</v>
      </c>
    </row>
    <row r="54" spans="1:8" ht="12.75">
      <c r="A54" s="2">
        <v>40147</v>
      </c>
      <c r="B54" s="18">
        <v>1.114</v>
      </c>
      <c r="C54" s="10">
        <v>10.11</v>
      </c>
      <c r="D54" s="10">
        <v>89.51</v>
      </c>
      <c r="E54" s="10">
        <f t="shared" si="2"/>
        <v>93.95368543560001</v>
      </c>
      <c r="F54" s="2">
        <v>40147</v>
      </c>
      <c r="G54" s="15">
        <f t="shared" si="1"/>
        <v>-0.047296552711025903</v>
      </c>
      <c r="H54" s="8">
        <v>30</v>
      </c>
    </row>
    <row r="55" spans="1:8" ht="15">
      <c r="A55" s="2">
        <v>40178</v>
      </c>
      <c r="B55" s="18">
        <v>1.142</v>
      </c>
      <c r="C55" s="10">
        <v>11.92</v>
      </c>
      <c r="D55" s="11">
        <v>106.1</v>
      </c>
      <c r="E55" s="11">
        <f t="shared" si="2"/>
        <v>113.55854864960001</v>
      </c>
      <c r="F55" s="2">
        <v>40178</v>
      </c>
      <c r="G55" s="15">
        <f t="shared" si="1"/>
        <v>-0.06568020407353357</v>
      </c>
      <c r="H55" s="8">
        <v>31</v>
      </c>
    </row>
    <row r="56" spans="1:8" ht="12.75">
      <c r="A56" s="2">
        <v>40209</v>
      </c>
      <c r="B56" s="18">
        <v>1.076</v>
      </c>
      <c r="C56" s="10">
        <v>10.86</v>
      </c>
      <c r="D56" s="10">
        <v>96.6</v>
      </c>
      <c r="E56" s="10">
        <f t="shared" si="2"/>
        <v>97.48090907039999</v>
      </c>
      <c r="F56" s="2">
        <v>40209</v>
      </c>
      <c r="G56" s="15">
        <f t="shared" si="1"/>
        <v>-0.009036734257000089</v>
      </c>
      <c r="H56" s="8">
        <v>31</v>
      </c>
    </row>
    <row r="57" spans="1:8" ht="12.75">
      <c r="A57" s="2">
        <v>40237</v>
      </c>
      <c r="B57" s="18">
        <v>1.067</v>
      </c>
      <c r="C57" s="10">
        <v>12.7</v>
      </c>
      <c r="D57" s="10">
        <v>114.1</v>
      </c>
      <c r="E57" s="10">
        <f t="shared" si="2"/>
        <v>113.04350492600001</v>
      </c>
      <c r="F57" s="2">
        <v>40237</v>
      </c>
      <c r="G57" s="15">
        <f t="shared" si="1"/>
        <v>0.009345915757756985</v>
      </c>
      <c r="H57" s="8">
        <v>28</v>
      </c>
    </row>
    <row r="58" spans="1:8" ht="15">
      <c r="A58" s="2">
        <v>40268</v>
      </c>
      <c r="B58" s="18">
        <v>1.347</v>
      </c>
      <c r="C58" s="10">
        <v>6.1</v>
      </c>
      <c r="D58" s="11">
        <v>56.2</v>
      </c>
      <c r="E58" s="11">
        <f t="shared" si="2"/>
        <v>68.54486173800001</v>
      </c>
      <c r="F58" s="2">
        <v>40268</v>
      </c>
      <c r="G58" s="15">
        <f t="shared" si="1"/>
        <v>-0.18009900997664777</v>
      </c>
      <c r="H58" s="8">
        <v>31</v>
      </c>
    </row>
    <row r="59" spans="1:8" ht="15">
      <c r="A59" s="2">
        <v>40298</v>
      </c>
      <c r="B59" s="18">
        <v>1.254</v>
      </c>
      <c r="C59" s="10">
        <v>3.17</v>
      </c>
      <c r="D59" s="11">
        <v>29.9</v>
      </c>
      <c r="E59" s="11">
        <f t="shared" si="2"/>
        <v>33.1615080852</v>
      </c>
      <c r="F59" s="2">
        <v>40298</v>
      </c>
      <c r="G59" s="15">
        <f t="shared" si="1"/>
        <v>-0.0983522244169472</v>
      </c>
      <c r="H59" s="8">
        <v>30</v>
      </c>
    </row>
    <row r="60" spans="1:8" ht="12.75">
      <c r="A60" s="2">
        <v>40329</v>
      </c>
      <c r="B60" s="18">
        <v>1.072</v>
      </c>
      <c r="C60" s="10">
        <v>2.26</v>
      </c>
      <c r="D60" s="10">
        <v>21.4</v>
      </c>
      <c r="E60" s="10">
        <f t="shared" si="2"/>
        <v>20.2106694208</v>
      </c>
      <c r="F60" s="2">
        <v>40329</v>
      </c>
      <c r="G60" s="15">
        <f t="shared" si="1"/>
        <v>0.0588466692734081</v>
      </c>
      <c r="H60" s="8">
        <v>31</v>
      </c>
    </row>
    <row r="61" spans="1:8" ht="12.75">
      <c r="A61" s="2">
        <v>40359</v>
      </c>
      <c r="B61" s="18">
        <v>1.118</v>
      </c>
      <c r="C61" s="10">
        <v>2.67</v>
      </c>
      <c r="D61" s="10">
        <v>25.6</v>
      </c>
      <c r="E61" s="10">
        <f t="shared" si="2"/>
        <v>24.901788428400003</v>
      </c>
      <c r="F61" s="2">
        <v>40359</v>
      </c>
      <c r="G61" s="15">
        <f t="shared" si="1"/>
        <v>0.02803861150806749</v>
      </c>
      <c r="H61" s="8">
        <v>30</v>
      </c>
    </row>
    <row r="62" spans="1:8" ht="12.75">
      <c r="A62" s="22" t="s">
        <v>468</v>
      </c>
      <c r="B62" s="10">
        <f>AVERAGE(B20:B55)</f>
        <v>1.004747222222222</v>
      </c>
      <c r="C62" s="10">
        <f>AVERAGE(C20:C55)</f>
        <v>4.87861111111111</v>
      </c>
      <c r="D62" s="10">
        <f>AVERAGE(D20:D55)</f>
        <v>40.77333333333334</v>
      </c>
      <c r="H62" s="8">
        <v>31</v>
      </c>
    </row>
    <row r="63" ht="12.75">
      <c r="H63" s="8">
        <v>31</v>
      </c>
    </row>
    <row r="64" ht="12.75">
      <c r="H64" s="8">
        <v>30</v>
      </c>
    </row>
    <row r="65" ht="12.75">
      <c r="H65" s="8">
        <v>31</v>
      </c>
    </row>
    <row r="66" ht="12.75">
      <c r="H66" s="8">
        <v>30</v>
      </c>
    </row>
    <row r="67" ht="12.75">
      <c r="H67" s="8">
        <v>31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2010-10-18T15:01:08Z</dcterms:created>
  <dcterms:modified xsi:type="dcterms:W3CDTF">2010-11-30T21:31:10Z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